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مسح البيئي الصناعي\"/>
    </mc:Choice>
  </mc:AlternateContent>
  <bookViews>
    <workbookView xWindow="120" yWindow="105" windowWidth="14175" windowHeight="4815" tabRatio="822" activeTab="10"/>
  </bookViews>
  <sheets>
    <sheet name="1" sheetId="371" r:id="rId1"/>
    <sheet name="2" sheetId="370" r:id="rId2"/>
    <sheet name="3" sheetId="1" r:id="rId3"/>
    <sheet name="4" sheetId="4" r:id="rId4"/>
    <sheet name="5" sheetId="5" r:id="rId5"/>
    <sheet name="6" sheetId="186" r:id="rId6"/>
    <sheet name="7" sheetId="181" r:id="rId7"/>
    <sheet name="8" sheetId="352" r:id="rId8"/>
    <sheet name="9" sheetId="357" r:id="rId9"/>
    <sheet name="10" sheetId="182" r:id="rId10"/>
    <sheet name="11" sheetId="183" r:id="rId11"/>
    <sheet name="12" sheetId="184" r:id="rId12"/>
    <sheet name="26 فارغ (3)" sheetId="298" state="hidden" r:id="rId13"/>
    <sheet name="احتساب الطاقة" sheetId="294" state="hidden" r:id="rId14"/>
    <sheet name="74 و75 الجديد لللإحتساب الجديد" sheetId="265" state="hidden" r:id="rId15"/>
  </sheets>
  <definedNames>
    <definedName name="_xlnm.Print_Area" localSheetId="0">'1'!$A$1:$Q$114</definedName>
    <definedName name="_xlnm.Print_Area" localSheetId="9">'10'!$A$1:$I$23</definedName>
    <definedName name="_xlnm.Print_Area" localSheetId="10">'11'!$A$1:$R$114</definedName>
    <definedName name="_xlnm.Print_Area" localSheetId="11">'12'!$A$1:$R$40</definedName>
    <definedName name="_xlnm.Print_Area" localSheetId="1">'2'!$A$1:$Q$38</definedName>
    <definedName name="_xlnm.Print_Area" localSheetId="12">'26 فارغ (3)'!$A$1:$D$25</definedName>
    <definedName name="_xlnm.Print_Area" localSheetId="2">'3'!$A$1:$Q$25</definedName>
    <definedName name="_xlnm.Print_Area" localSheetId="3">'4'!$A$1:$O$24</definedName>
    <definedName name="_xlnm.Print_Area" localSheetId="4">'5'!$A$1:$I$23</definedName>
    <definedName name="_xlnm.Print_Area" localSheetId="5">'6'!$A$1:$M$23</definedName>
    <definedName name="_xlnm.Print_Area" localSheetId="6">'7'!$A$1:$K$23</definedName>
    <definedName name="_xlnm.Print_Area" localSheetId="7">'8'!$A$1:$L$23</definedName>
    <definedName name="_xlnm.Print_Area" localSheetId="8">'9'!$A$1:$I$23</definedName>
    <definedName name="_xlnm.Print_Area" localSheetId="13">'احتساب الطاقة'!$A$1:$U$26</definedName>
  </definedNames>
  <calcPr calcId="162913"/>
</workbook>
</file>

<file path=xl/calcChain.xml><?xml version="1.0" encoding="utf-8"?>
<calcChain xmlns="http://schemas.openxmlformats.org/spreadsheetml/2006/main">
  <c r="K34" i="184" l="1"/>
  <c r="L34" i="184"/>
  <c r="M34" i="184"/>
  <c r="N34" i="184"/>
  <c r="O34" i="184"/>
  <c r="P34" i="184"/>
  <c r="Q34" i="184"/>
  <c r="J34" i="184"/>
  <c r="C34" i="184"/>
  <c r="D34" i="184"/>
  <c r="E34" i="184"/>
  <c r="F34" i="184"/>
  <c r="G34" i="184"/>
  <c r="H34" i="184"/>
  <c r="B34" i="184"/>
  <c r="R33" i="184"/>
  <c r="R32" i="184"/>
  <c r="R31" i="184"/>
  <c r="R30" i="184"/>
  <c r="R29" i="184"/>
  <c r="R28" i="184"/>
  <c r="R27" i="184"/>
  <c r="R26" i="184"/>
  <c r="R25" i="184"/>
  <c r="R24" i="184"/>
  <c r="R6" i="184"/>
  <c r="R7" i="184"/>
  <c r="R8" i="184"/>
  <c r="R9" i="184"/>
  <c r="R10" i="184"/>
  <c r="R11" i="184"/>
  <c r="R12" i="184"/>
  <c r="R13" i="184"/>
  <c r="R14" i="184"/>
  <c r="R5" i="184"/>
  <c r="R34" i="184" s="1"/>
  <c r="Q112" i="183"/>
  <c r="P112" i="183"/>
  <c r="O112" i="183"/>
  <c r="N112" i="183"/>
  <c r="M112" i="183"/>
  <c r="L112" i="183"/>
  <c r="K112" i="183"/>
  <c r="J112" i="183"/>
  <c r="R101" i="183"/>
  <c r="R102" i="183"/>
  <c r="R103" i="183"/>
  <c r="R104" i="183"/>
  <c r="R105" i="183"/>
  <c r="R106" i="183"/>
  <c r="R107" i="183"/>
  <c r="R108" i="183"/>
  <c r="R109" i="183"/>
  <c r="R110" i="183"/>
  <c r="R111" i="183"/>
  <c r="R100" i="183"/>
  <c r="R92" i="183"/>
  <c r="R91" i="183"/>
  <c r="R90" i="183"/>
  <c r="R89" i="183"/>
  <c r="R88" i="183"/>
  <c r="R87" i="183"/>
  <c r="R86" i="183"/>
  <c r="R85" i="183"/>
  <c r="R84" i="183"/>
  <c r="R83" i="183"/>
  <c r="R82" i="183"/>
  <c r="R81" i="183"/>
  <c r="R73" i="183"/>
  <c r="R72" i="183"/>
  <c r="R71" i="183"/>
  <c r="R70" i="183"/>
  <c r="R69" i="183"/>
  <c r="R68" i="183"/>
  <c r="R67" i="183"/>
  <c r="R66" i="183"/>
  <c r="R65" i="183"/>
  <c r="R64" i="183"/>
  <c r="R63" i="183"/>
  <c r="R62" i="183"/>
  <c r="R54" i="183"/>
  <c r="R53" i="183"/>
  <c r="R52" i="183"/>
  <c r="R51" i="183"/>
  <c r="R50" i="183"/>
  <c r="R49" i="183"/>
  <c r="R48" i="183"/>
  <c r="R47" i="183"/>
  <c r="R46" i="183"/>
  <c r="R45" i="183"/>
  <c r="R44" i="183"/>
  <c r="R43" i="183"/>
  <c r="R25" i="183"/>
  <c r="R26" i="183"/>
  <c r="R27" i="183"/>
  <c r="R28" i="183"/>
  <c r="R29" i="183"/>
  <c r="R30" i="183"/>
  <c r="R31" i="183"/>
  <c r="R32" i="183"/>
  <c r="R33" i="183"/>
  <c r="R34" i="183"/>
  <c r="R35" i="183"/>
  <c r="R24" i="183"/>
  <c r="R6" i="183"/>
  <c r="R7" i="183"/>
  <c r="R8" i="183"/>
  <c r="R9" i="183"/>
  <c r="R10" i="183"/>
  <c r="R11" i="183"/>
  <c r="R12" i="183"/>
  <c r="R13" i="183"/>
  <c r="R14" i="183"/>
  <c r="R15" i="183"/>
  <c r="R16" i="183"/>
  <c r="R5" i="183"/>
  <c r="R112" i="183" s="1"/>
  <c r="C112" i="183"/>
  <c r="D112" i="183"/>
  <c r="E112" i="183"/>
  <c r="F112" i="183"/>
  <c r="G112" i="183"/>
  <c r="H112" i="183"/>
  <c r="B112" i="183"/>
  <c r="B20" i="357"/>
  <c r="C20" i="357"/>
  <c r="D20" i="357"/>
  <c r="E20" i="357"/>
  <c r="F20" i="357"/>
  <c r="G20" i="357"/>
  <c r="H20" i="357"/>
  <c r="I20" i="357"/>
  <c r="I6" i="352"/>
  <c r="J6" i="352"/>
  <c r="I9" i="352"/>
  <c r="J9" i="352"/>
  <c r="K9" i="352"/>
  <c r="K10" i="352"/>
  <c r="H11" i="352"/>
  <c r="J11" i="352"/>
  <c r="K11" i="352"/>
  <c r="I12" i="352"/>
  <c r="J12" i="352"/>
  <c r="I13" i="352"/>
  <c r="J13" i="352"/>
  <c r="K13" i="352"/>
  <c r="H14" i="352"/>
  <c r="J14" i="352"/>
  <c r="K14" i="352"/>
  <c r="I15" i="352"/>
  <c r="J15" i="352"/>
  <c r="K17" i="352"/>
  <c r="I18" i="352"/>
  <c r="J18" i="352"/>
  <c r="K18" i="352"/>
  <c r="C20" i="352"/>
  <c r="D20" i="352"/>
  <c r="E20" i="352"/>
  <c r="F5" i="352"/>
  <c r="I5" i="352" s="1"/>
  <c r="F6" i="352"/>
  <c r="H6" i="352" s="1"/>
  <c r="F7" i="352"/>
  <c r="H7" i="352" s="1"/>
  <c r="F8" i="352"/>
  <c r="K8" i="352" s="1"/>
  <c r="F9" i="352"/>
  <c r="H9" i="352" s="1"/>
  <c r="F10" i="352"/>
  <c r="H10" i="352" s="1"/>
  <c r="F11" i="352"/>
  <c r="I11" i="352" s="1"/>
  <c r="F12" i="352"/>
  <c r="H12" i="352" s="1"/>
  <c r="F13" i="352"/>
  <c r="H13" i="352" s="1"/>
  <c r="F14" i="352"/>
  <c r="I14" i="352" s="1"/>
  <c r="F15" i="352"/>
  <c r="H15" i="352" s="1"/>
  <c r="F16" i="352"/>
  <c r="H16" i="352" s="1"/>
  <c r="F17" i="352"/>
  <c r="H17" i="352" s="1"/>
  <c r="F18" i="352"/>
  <c r="H18" i="352" s="1"/>
  <c r="F19" i="352"/>
  <c r="H19" i="352" s="1"/>
  <c r="H6" i="181"/>
  <c r="J6" i="181"/>
  <c r="K6" i="181"/>
  <c r="J7" i="181"/>
  <c r="I8" i="181"/>
  <c r="K8" i="181"/>
  <c r="H9" i="181"/>
  <c r="H10" i="181"/>
  <c r="J10" i="181"/>
  <c r="K10" i="181"/>
  <c r="I11" i="181"/>
  <c r="H13" i="181"/>
  <c r="J13" i="181"/>
  <c r="K13" i="181"/>
  <c r="H14" i="181"/>
  <c r="I14" i="181"/>
  <c r="K14" i="181"/>
  <c r="H15" i="181"/>
  <c r="J16" i="181"/>
  <c r="K16" i="181"/>
  <c r="H17" i="181"/>
  <c r="I17" i="181"/>
  <c r="J17" i="181"/>
  <c r="K17" i="181"/>
  <c r="H18" i="181"/>
  <c r="J18" i="181"/>
  <c r="K18" i="181"/>
  <c r="J19" i="181"/>
  <c r="I5" i="181"/>
  <c r="K5" i="181"/>
  <c r="H5" i="181"/>
  <c r="F5" i="181"/>
  <c r="J5" i="181" s="1"/>
  <c r="F6" i="181"/>
  <c r="I6" i="181" s="1"/>
  <c r="F7" i="181"/>
  <c r="H7" i="181" s="1"/>
  <c r="F8" i="181"/>
  <c r="H8" i="181" s="1"/>
  <c r="F9" i="181"/>
  <c r="I9" i="181" s="1"/>
  <c r="F10" i="181"/>
  <c r="I10" i="181" s="1"/>
  <c r="F11" i="181"/>
  <c r="H11" i="181" s="1"/>
  <c r="F12" i="181"/>
  <c r="I12" i="181" s="1"/>
  <c r="F13" i="181"/>
  <c r="I13" i="181" s="1"/>
  <c r="F14" i="181"/>
  <c r="J14" i="181" s="1"/>
  <c r="F15" i="181"/>
  <c r="I15" i="181" s="1"/>
  <c r="F16" i="181"/>
  <c r="H16" i="181" s="1"/>
  <c r="F17" i="181"/>
  <c r="F18" i="181"/>
  <c r="I18" i="181" s="1"/>
  <c r="F19" i="181"/>
  <c r="H19" i="181" s="1"/>
  <c r="B20" i="181"/>
  <c r="C20" i="181"/>
  <c r="D20" i="181"/>
  <c r="E20" i="181"/>
  <c r="H6" i="186"/>
  <c r="J6" i="186"/>
  <c r="K6" i="186"/>
  <c r="L6" i="186"/>
  <c r="K7" i="186"/>
  <c r="L7" i="186"/>
  <c r="I8" i="186"/>
  <c r="J8" i="186"/>
  <c r="H9" i="186"/>
  <c r="K9" i="186"/>
  <c r="L9" i="186"/>
  <c r="H10" i="186"/>
  <c r="I10" i="186"/>
  <c r="J10" i="186"/>
  <c r="K10" i="186"/>
  <c r="L10" i="186"/>
  <c r="I11" i="186"/>
  <c r="J11" i="186"/>
  <c r="H12" i="186"/>
  <c r="J12" i="186"/>
  <c r="K12" i="186"/>
  <c r="H13" i="186"/>
  <c r="I13" i="186"/>
  <c r="H15" i="186"/>
  <c r="J15" i="186"/>
  <c r="K15" i="186"/>
  <c r="H18" i="186"/>
  <c r="J18" i="186"/>
  <c r="K18" i="186"/>
  <c r="L18" i="186"/>
  <c r="K19" i="186"/>
  <c r="L19" i="186"/>
  <c r="B20" i="186"/>
  <c r="C20" i="186"/>
  <c r="D20" i="186"/>
  <c r="E20" i="186"/>
  <c r="F5" i="186"/>
  <c r="I5" i="186" s="1"/>
  <c r="F6" i="186"/>
  <c r="I6" i="186" s="1"/>
  <c r="F7" i="186"/>
  <c r="H7" i="186" s="1"/>
  <c r="F8" i="186"/>
  <c r="K8" i="186" s="1"/>
  <c r="F9" i="186"/>
  <c r="I9" i="186" s="1"/>
  <c r="F10" i="186"/>
  <c r="F11" i="186"/>
  <c r="H11" i="186" s="1"/>
  <c r="F12" i="186"/>
  <c r="I12" i="186" s="1"/>
  <c r="F13" i="186"/>
  <c r="J13" i="186" s="1"/>
  <c r="F14" i="186"/>
  <c r="H14" i="186" s="1"/>
  <c r="F15" i="186"/>
  <c r="L15" i="186" s="1"/>
  <c r="F16" i="186"/>
  <c r="H16" i="186" s="1"/>
  <c r="F17" i="186"/>
  <c r="J17" i="186" s="1"/>
  <c r="F18" i="186"/>
  <c r="I18" i="186" s="1"/>
  <c r="F19" i="186"/>
  <c r="H19" i="186" s="1"/>
  <c r="I6" i="5"/>
  <c r="I7" i="5"/>
  <c r="H8" i="5"/>
  <c r="I8" i="5"/>
  <c r="G11" i="5"/>
  <c r="H11" i="5"/>
  <c r="I11" i="5"/>
  <c r="I12" i="5"/>
  <c r="G14" i="5"/>
  <c r="H14" i="5"/>
  <c r="I14" i="5"/>
  <c r="G15" i="5"/>
  <c r="H15" i="5"/>
  <c r="I15" i="5"/>
  <c r="H16" i="5"/>
  <c r="I16" i="5"/>
  <c r="I17" i="5"/>
  <c r="I18" i="5"/>
  <c r="I19" i="5"/>
  <c r="I5" i="5"/>
  <c r="G5" i="5"/>
  <c r="B20" i="5"/>
  <c r="C20" i="5"/>
  <c r="D20" i="5"/>
  <c r="E5" i="5"/>
  <c r="H5" i="5" s="1"/>
  <c r="E6" i="5"/>
  <c r="E20" i="5" s="1"/>
  <c r="E7" i="5"/>
  <c r="G7" i="5" s="1"/>
  <c r="E8" i="5"/>
  <c r="G8" i="5" s="1"/>
  <c r="E9" i="5"/>
  <c r="G9" i="5" s="1"/>
  <c r="E10" i="5"/>
  <c r="H10" i="5" s="1"/>
  <c r="E11" i="5"/>
  <c r="E12" i="5"/>
  <c r="G12" i="5" s="1"/>
  <c r="E13" i="5"/>
  <c r="G13" i="5" s="1"/>
  <c r="E14" i="5"/>
  <c r="E15" i="5"/>
  <c r="E16" i="5"/>
  <c r="G16" i="5" s="1"/>
  <c r="E17" i="5"/>
  <c r="G17" i="5" s="1"/>
  <c r="E18" i="5"/>
  <c r="H18" i="5" s="1"/>
  <c r="E19" i="5"/>
  <c r="G19" i="5" s="1"/>
  <c r="K8" i="4"/>
  <c r="K10" i="4"/>
  <c r="J12" i="4"/>
  <c r="K12" i="4"/>
  <c r="M13" i="4"/>
  <c r="K18" i="4"/>
  <c r="N18" i="4"/>
  <c r="O18" i="4"/>
  <c r="M19" i="4"/>
  <c r="N19" i="4"/>
  <c r="O19" i="4"/>
  <c r="K5" i="4"/>
  <c r="L5" i="4"/>
  <c r="H5" i="4"/>
  <c r="O5" i="4" s="1"/>
  <c r="H6" i="4"/>
  <c r="J6" i="4" s="1"/>
  <c r="H7" i="4"/>
  <c r="J7" i="4" s="1"/>
  <c r="H8" i="4"/>
  <c r="L8" i="4" s="1"/>
  <c r="H9" i="4"/>
  <c r="N9" i="4" s="1"/>
  <c r="H10" i="4"/>
  <c r="J10" i="4" s="1"/>
  <c r="H11" i="4"/>
  <c r="J11" i="4" s="1"/>
  <c r="H12" i="4"/>
  <c r="L12" i="4" s="1"/>
  <c r="H13" i="4"/>
  <c r="N13" i="4" s="1"/>
  <c r="H14" i="4"/>
  <c r="J14" i="4" s="1"/>
  <c r="H15" i="4"/>
  <c r="J15" i="4" s="1"/>
  <c r="H16" i="4"/>
  <c r="L16" i="4" s="1"/>
  <c r="H17" i="4"/>
  <c r="N17" i="4" s="1"/>
  <c r="H18" i="4"/>
  <c r="J18" i="4" s="1"/>
  <c r="H19" i="4"/>
  <c r="J19" i="4" s="1"/>
  <c r="B20" i="4"/>
  <c r="C20" i="4"/>
  <c r="D20" i="4"/>
  <c r="E20" i="4"/>
  <c r="F20" i="4"/>
  <c r="G20" i="4"/>
  <c r="L6" i="1"/>
  <c r="M6" i="1"/>
  <c r="N6" i="1"/>
  <c r="P6" i="1"/>
  <c r="Q6" i="1"/>
  <c r="K7" i="1"/>
  <c r="L7" i="1"/>
  <c r="N7" i="1"/>
  <c r="O7" i="1"/>
  <c r="K8" i="1"/>
  <c r="N8" i="1"/>
  <c r="P8" i="1"/>
  <c r="Q8" i="1"/>
  <c r="L9" i="1"/>
  <c r="M9" i="1"/>
  <c r="K11" i="1"/>
  <c r="M11" i="1"/>
  <c r="N11" i="1"/>
  <c r="O11" i="1"/>
  <c r="Q11" i="1"/>
  <c r="M12" i="1"/>
  <c r="P12" i="1"/>
  <c r="K14" i="1"/>
  <c r="M14" i="1"/>
  <c r="N14" i="1"/>
  <c r="P14" i="1"/>
  <c r="Q14" i="1"/>
  <c r="M15" i="1"/>
  <c r="O15" i="1"/>
  <c r="P15" i="1"/>
  <c r="K16" i="1"/>
  <c r="L16" i="1"/>
  <c r="K17" i="1"/>
  <c r="L17" i="1"/>
  <c r="M17" i="1"/>
  <c r="N17" i="1"/>
  <c r="P17" i="1"/>
  <c r="Q17" i="1"/>
  <c r="L18" i="1"/>
  <c r="M18" i="1"/>
  <c r="N18" i="1"/>
  <c r="P18" i="1"/>
  <c r="Q18" i="1"/>
  <c r="K19" i="1"/>
  <c r="L19" i="1"/>
  <c r="N19" i="1"/>
  <c r="O19" i="1"/>
  <c r="L5" i="1"/>
  <c r="N5" i="1"/>
  <c r="O5" i="1"/>
  <c r="Q5" i="1"/>
  <c r="K5" i="1"/>
  <c r="I5" i="1"/>
  <c r="P5" i="1" s="1"/>
  <c r="I6" i="1"/>
  <c r="K6" i="1" s="1"/>
  <c r="I7" i="1"/>
  <c r="P7" i="1" s="1"/>
  <c r="I8" i="1"/>
  <c r="L8" i="1" s="1"/>
  <c r="I9" i="1"/>
  <c r="N9" i="1" s="1"/>
  <c r="I10" i="1"/>
  <c r="N10" i="1" s="1"/>
  <c r="I11" i="1"/>
  <c r="L11" i="1" s="1"/>
  <c r="I12" i="1"/>
  <c r="Q12" i="1" s="1"/>
  <c r="I13" i="1"/>
  <c r="K13" i="1" s="1"/>
  <c r="I14" i="1"/>
  <c r="O14" i="1" s="1"/>
  <c r="I15" i="1"/>
  <c r="K15" i="1" s="1"/>
  <c r="I16" i="1"/>
  <c r="M16" i="1" s="1"/>
  <c r="I17" i="1"/>
  <c r="O17" i="1" s="1"/>
  <c r="I18" i="1"/>
  <c r="K18" i="1" s="1"/>
  <c r="I19" i="1"/>
  <c r="P19" i="1" s="1"/>
  <c r="B20" i="1"/>
  <c r="C20" i="1"/>
  <c r="D20" i="1"/>
  <c r="E20" i="1"/>
  <c r="F20" i="1"/>
  <c r="G20" i="1"/>
  <c r="H20" i="1"/>
  <c r="C34" i="370"/>
  <c r="D34" i="370"/>
  <c r="E34" i="370"/>
  <c r="F34" i="370"/>
  <c r="G34" i="370"/>
  <c r="H34" i="370"/>
  <c r="B34" i="370"/>
  <c r="I24" i="370"/>
  <c r="Q24" i="370" s="1"/>
  <c r="I25" i="370"/>
  <c r="I26" i="370"/>
  <c r="I27" i="370"/>
  <c r="Q27" i="370" s="1"/>
  <c r="I28" i="370"/>
  <c r="I29" i="370"/>
  <c r="Q29" i="370" s="1"/>
  <c r="I30" i="370"/>
  <c r="I31" i="370"/>
  <c r="Q31" i="370" s="1"/>
  <c r="I32" i="370"/>
  <c r="I33" i="370"/>
  <c r="Q33" i="370" s="1"/>
  <c r="Q32" i="370"/>
  <c r="Q30" i="370"/>
  <c r="Q28" i="370"/>
  <c r="Q26" i="370"/>
  <c r="Q25" i="370"/>
  <c r="K6" i="370"/>
  <c r="N6" i="370"/>
  <c r="P6" i="370"/>
  <c r="Q6" i="370"/>
  <c r="L7" i="370"/>
  <c r="M7" i="370"/>
  <c r="L8" i="370"/>
  <c r="M8" i="370"/>
  <c r="N8" i="370"/>
  <c r="O8" i="370"/>
  <c r="Q8" i="370"/>
  <c r="K9" i="370"/>
  <c r="M9" i="370"/>
  <c r="N9" i="370"/>
  <c r="O9" i="370"/>
  <c r="Q9" i="370"/>
  <c r="L10" i="370"/>
  <c r="M10" i="370"/>
  <c r="O10" i="370"/>
  <c r="P10" i="370"/>
  <c r="K11" i="370"/>
  <c r="L11" i="370"/>
  <c r="O11" i="370"/>
  <c r="Q11" i="370"/>
  <c r="K12" i="370"/>
  <c r="M12" i="370"/>
  <c r="N12" i="370"/>
  <c r="K14" i="370"/>
  <c r="L14" i="370"/>
  <c r="N14" i="370"/>
  <c r="O14" i="370"/>
  <c r="P14" i="370"/>
  <c r="L5" i="370"/>
  <c r="M5" i="370"/>
  <c r="N5" i="370"/>
  <c r="O5" i="370"/>
  <c r="Q5" i="370"/>
  <c r="K5" i="370"/>
  <c r="I5" i="370"/>
  <c r="P5" i="370" s="1"/>
  <c r="I6" i="370"/>
  <c r="L6" i="370" s="1"/>
  <c r="I7" i="370"/>
  <c r="N7" i="370" s="1"/>
  <c r="I8" i="370"/>
  <c r="K8" i="370" s="1"/>
  <c r="I9" i="370"/>
  <c r="L9" i="370" s="1"/>
  <c r="I10" i="370"/>
  <c r="Q10" i="370" s="1"/>
  <c r="I11" i="370"/>
  <c r="M11" i="370" s="1"/>
  <c r="I12" i="370"/>
  <c r="O12" i="370" s="1"/>
  <c r="I13" i="370"/>
  <c r="K13" i="370" s="1"/>
  <c r="I14" i="370"/>
  <c r="M14" i="370" s="1"/>
  <c r="C112" i="371"/>
  <c r="I112" i="371" s="1"/>
  <c r="J112" i="371" s="1"/>
  <c r="D112" i="371"/>
  <c r="E112" i="371"/>
  <c r="F112" i="371"/>
  <c r="G112" i="371"/>
  <c r="H112" i="371"/>
  <c r="B112" i="371"/>
  <c r="Q111" i="371"/>
  <c r="P111" i="371"/>
  <c r="O111" i="371"/>
  <c r="N111" i="371"/>
  <c r="M111" i="371"/>
  <c r="L111" i="371"/>
  <c r="K111" i="371"/>
  <c r="Q110" i="371"/>
  <c r="P110" i="371"/>
  <c r="O110" i="371"/>
  <c r="N110" i="371"/>
  <c r="M110" i="371"/>
  <c r="L110" i="371"/>
  <c r="K110" i="371"/>
  <c r="Q109" i="371"/>
  <c r="P109" i="371"/>
  <c r="O109" i="371"/>
  <c r="N109" i="371"/>
  <c r="M109" i="371"/>
  <c r="L109" i="371"/>
  <c r="K109" i="371"/>
  <c r="Q108" i="371"/>
  <c r="P108" i="371"/>
  <c r="O108" i="371"/>
  <c r="N108" i="371"/>
  <c r="M108" i="371"/>
  <c r="L108" i="371"/>
  <c r="K108" i="371"/>
  <c r="Q107" i="371"/>
  <c r="P107" i="371"/>
  <c r="O107" i="371"/>
  <c r="N107" i="371"/>
  <c r="M107" i="371"/>
  <c r="L107" i="371"/>
  <c r="K107" i="371"/>
  <c r="Q106" i="371"/>
  <c r="P106" i="371"/>
  <c r="O106" i="371"/>
  <c r="N106" i="371"/>
  <c r="M106" i="371"/>
  <c r="L106" i="371"/>
  <c r="K106" i="371"/>
  <c r="Q105" i="371"/>
  <c r="P105" i="371"/>
  <c r="O105" i="371"/>
  <c r="N105" i="371"/>
  <c r="M105" i="371"/>
  <c r="L105" i="371"/>
  <c r="K105" i="371"/>
  <c r="Q104" i="371"/>
  <c r="P104" i="371"/>
  <c r="O104" i="371"/>
  <c r="N104" i="371"/>
  <c r="M104" i="371"/>
  <c r="L104" i="371"/>
  <c r="K104" i="371"/>
  <c r="Q103" i="371"/>
  <c r="P103" i="371"/>
  <c r="O103" i="371"/>
  <c r="N103" i="371"/>
  <c r="M103" i="371"/>
  <c r="L103" i="371"/>
  <c r="K103" i="371"/>
  <c r="Q102" i="371"/>
  <c r="P102" i="371"/>
  <c r="O102" i="371"/>
  <c r="N102" i="371"/>
  <c r="M102" i="371"/>
  <c r="L102" i="371"/>
  <c r="K102" i="371"/>
  <c r="Q101" i="371"/>
  <c r="P101" i="371"/>
  <c r="O101" i="371"/>
  <c r="N101" i="371"/>
  <c r="M101" i="371"/>
  <c r="L101" i="371"/>
  <c r="K101" i="371"/>
  <c r="Q100" i="371"/>
  <c r="P100" i="371"/>
  <c r="O100" i="371"/>
  <c r="N100" i="371"/>
  <c r="M100" i="371"/>
  <c r="L100" i="371"/>
  <c r="K100" i="371"/>
  <c r="Q92" i="371"/>
  <c r="P92" i="371"/>
  <c r="O92" i="371"/>
  <c r="N92" i="371"/>
  <c r="M92" i="371"/>
  <c r="L92" i="371"/>
  <c r="K92" i="371"/>
  <c r="Q91" i="371"/>
  <c r="P91" i="371"/>
  <c r="O91" i="371"/>
  <c r="N91" i="371"/>
  <c r="M91" i="371"/>
  <c r="L91" i="371"/>
  <c r="K91" i="371"/>
  <c r="Q90" i="371"/>
  <c r="P90" i="371"/>
  <c r="O90" i="371"/>
  <c r="N90" i="371"/>
  <c r="M90" i="371"/>
  <c r="L90" i="371"/>
  <c r="K90" i="371"/>
  <c r="Q89" i="371"/>
  <c r="P89" i="371"/>
  <c r="O89" i="371"/>
  <c r="N89" i="371"/>
  <c r="M89" i="371"/>
  <c r="L89" i="371"/>
  <c r="K89" i="371"/>
  <c r="Q88" i="371"/>
  <c r="P88" i="371"/>
  <c r="O88" i="371"/>
  <c r="N88" i="371"/>
  <c r="M88" i="371"/>
  <c r="L88" i="371"/>
  <c r="K88" i="371"/>
  <c r="Q87" i="371"/>
  <c r="P87" i="371"/>
  <c r="O87" i="371"/>
  <c r="N87" i="371"/>
  <c r="M87" i="371"/>
  <c r="L87" i="371"/>
  <c r="K87" i="371"/>
  <c r="Q86" i="371"/>
  <c r="P86" i="371"/>
  <c r="O86" i="371"/>
  <c r="N86" i="371"/>
  <c r="M86" i="371"/>
  <c r="L86" i="371"/>
  <c r="K86" i="371"/>
  <c r="Q85" i="371"/>
  <c r="P85" i="371"/>
  <c r="O85" i="371"/>
  <c r="N85" i="371"/>
  <c r="M85" i="371"/>
  <c r="L85" i="371"/>
  <c r="K85" i="371"/>
  <c r="Q84" i="371"/>
  <c r="P84" i="371"/>
  <c r="O84" i="371"/>
  <c r="N84" i="371"/>
  <c r="M84" i="371"/>
  <c r="L84" i="371"/>
  <c r="K84" i="371"/>
  <c r="Q83" i="371"/>
  <c r="P83" i="371"/>
  <c r="O83" i="371"/>
  <c r="N83" i="371"/>
  <c r="M83" i="371"/>
  <c r="L83" i="371"/>
  <c r="K83" i="371"/>
  <c r="Q82" i="371"/>
  <c r="P82" i="371"/>
  <c r="O82" i="371"/>
  <c r="N82" i="371"/>
  <c r="M82" i="371"/>
  <c r="L82" i="371"/>
  <c r="K82" i="371"/>
  <c r="Q81" i="371"/>
  <c r="P81" i="371"/>
  <c r="O81" i="371"/>
  <c r="N81" i="371"/>
  <c r="M81" i="371"/>
  <c r="L81" i="371"/>
  <c r="K81" i="371"/>
  <c r="Q73" i="371"/>
  <c r="P73" i="371"/>
  <c r="O73" i="371"/>
  <c r="N73" i="371"/>
  <c r="M73" i="371"/>
  <c r="L73" i="371"/>
  <c r="K73" i="371"/>
  <c r="Q72" i="371"/>
  <c r="P72" i="371"/>
  <c r="O72" i="371"/>
  <c r="N72" i="371"/>
  <c r="M72" i="371"/>
  <c r="L72" i="371"/>
  <c r="K72" i="371"/>
  <c r="Q71" i="371"/>
  <c r="P71" i="371"/>
  <c r="O71" i="371"/>
  <c r="N71" i="371"/>
  <c r="M71" i="371"/>
  <c r="L71" i="371"/>
  <c r="K71" i="371"/>
  <c r="Q70" i="371"/>
  <c r="P70" i="371"/>
  <c r="O70" i="371"/>
  <c r="N70" i="371"/>
  <c r="M70" i="371"/>
  <c r="L70" i="371"/>
  <c r="K70" i="371"/>
  <c r="Q69" i="371"/>
  <c r="P69" i="371"/>
  <c r="O69" i="371"/>
  <c r="N69" i="371"/>
  <c r="M69" i="371"/>
  <c r="L69" i="371"/>
  <c r="K69" i="371"/>
  <c r="Q68" i="371"/>
  <c r="P68" i="371"/>
  <c r="O68" i="371"/>
  <c r="N68" i="371"/>
  <c r="M68" i="371"/>
  <c r="L68" i="371"/>
  <c r="K68" i="371"/>
  <c r="Q67" i="371"/>
  <c r="P67" i="371"/>
  <c r="O67" i="371"/>
  <c r="N67" i="371"/>
  <c r="M67" i="371"/>
  <c r="L67" i="371"/>
  <c r="K67" i="371"/>
  <c r="Q66" i="371"/>
  <c r="P66" i="371"/>
  <c r="O66" i="371"/>
  <c r="N66" i="371"/>
  <c r="M66" i="371"/>
  <c r="L66" i="371"/>
  <c r="K66" i="371"/>
  <c r="Q65" i="371"/>
  <c r="P65" i="371"/>
  <c r="O65" i="371"/>
  <c r="N65" i="371"/>
  <c r="M65" i="371"/>
  <c r="L65" i="371"/>
  <c r="K65" i="371"/>
  <c r="Q64" i="371"/>
  <c r="P64" i="371"/>
  <c r="O64" i="371"/>
  <c r="N64" i="371"/>
  <c r="M64" i="371"/>
  <c r="L64" i="371"/>
  <c r="K64" i="371"/>
  <c r="Q63" i="371"/>
  <c r="P63" i="371"/>
  <c r="O63" i="371"/>
  <c r="N63" i="371"/>
  <c r="M63" i="371"/>
  <c r="L63" i="371"/>
  <c r="K63" i="371"/>
  <c r="Q62" i="371"/>
  <c r="P62" i="371"/>
  <c r="O62" i="371"/>
  <c r="N62" i="371"/>
  <c r="M62" i="371"/>
  <c r="L62" i="371"/>
  <c r="K62" i="371"/>
  <c r="Q54" i="371"/>
  <c r="P54" i="371"/>
  <c r="O54" i="371"/>
  <c r="N54" i="371"/>
  <c r="M54" i="371"/>
  <c r="L54" i="371"/>
  <c r="K54" i="371"/>
  <c r="Q53" i="371"/>
  <c r="P53" i="371"/>
  <c r="O53" i="371"/>
  <c r="N53" i="371"/>
  <c r="M53" i="371"/>
  <c r="L53" i="371"/>
  <c r="K53" i="371"/>
  <c r="Q52" i="371"/>
  <c r="P52" i="371"/>
  <c r="O52" i="371"/>
  <c r="N52" i="371"/>
  <c r="M52" i="371"/>
  <c r="L52" i="371"/>
  <c r="K52" i="371"/>
  <c r="Q51" i="371"/>
  <c r="P51" i="371"/>
  <c r="O51" i="371"/>
  <c r="N51" i="371"/>
  <c r="M51" i="371"/>
  <c r="L51" i="371"/>
  <c r="K51" i="371"/>
  <c r="Q50" i="371"/>
  <c r="P50" i="371"/>
  <c r="O50" i="371"/>
  <c r="N50" i="371"/>
  <c r="M50" i="371"/>
  <c r="L50" i="371"/>
  <c r="K50" i="371"/>
  <c r="Q49" i="371"/>
  <c r="P49" i="371"/>
  <c r="O49" i="371"/>
  <c r="N49" i="371"/>
  <c r="M49" i="371"/>
  <c r="L49" i="371"/>
  <c r="K49" i="371"/>
  <c r="Q48" i="371"/>
  <c r="P48" i="371"/>
  <c r="O48" i="371"/>
  <c r="N48" i="371"/>
  <c r="M48" i="371"/>
  <c r="L48" i="371"/>
  <c r="K48" i="371"/>
  <c r="Q47" i="371"/>
  <c r="P47" i="371"/>
  <c r="O47" i="371"/>
  <c r="N47" i="371"/>
  <c r="M47" i="371"/>
  <c r="L47" i="371"/>
  <c r="K47" i="371"/>
  <c r="Q46" i="371"/>
  <c r="P46" i="371"/>
  <c r="O46" i="371"/>
  <c r="N46" i="371"/>
  <c r="M46" i="371"/>
  <c r="L46" i="371"/>
  <c r="K46" i="371"/>
  <c r="Q45" i="371"/>
  <c r="P45" i="371"/>
  <c r="O45" i="371"/>
  <c r="N45" i="371"/>
  <c r="M45" i="371"/>
  <c r="L45" i="371"/>
  <c r="K45" i="371"/>
  <c r="Q44" i="371"/>
  <c r="P44" i="371"/>
  <c r="O44" i="371"/>
  <c r="N44" i="371"/>
  <c r="M44" i="371"/>
  <c r="L44" i="371"/>
  <c r="K44" i="371"/>
  <c r="Q43" i="371"/>
  <c r="P43" i="371"/>
  <c r="O43" i="371"/>
  <c r="N43" i="371"/>
  <c r="M43" i="371"/>
  <c r="L43" i="371"/>
  <c r="K43" i="371"/>
  <c r="K34" i="371"/>
  <c r="L34" i="371"/>
  <c r="M34" i="371"/>
  <c r="N34" i="371"/>
  <c r="O34" i="371"/>
  <c r="P34" i="371"/>
  <c r="Q34" i="371"/>
  <c r="K35" i="371"/>
  <c r="L35" i="371"/>
  <c r="M35" i="371"/>
  <c r="N35" i="371"/>
  <c r="O35" i="371"/>
  <c r="P35" i="371"/>
  <c r="Q35" i="371"/>
  <c r="K26" i="371"/>
  <c r="L26" i="371"/>
  <c r="M26" i="371"/>
  <c r="N26" i="371"/>
  <c r="O26" i="371"/>
  <c r="P26" i="371"/>
  <c r="Q26" i="371"/>
  <c r="K27" i="371"/>
  <c r="L27" i="371"/>
  <c r="M27" i="371"/>
  <c r="N27" i="371"/>
  <c r="O27" i="371"/>
  <c r="P27" i="371"/>
  <c r="Q27" i="371"/>
  <c r="K28" i="371"/>
  <c r="L28" i="371"/>
  <c r="M28" i="371"/>
  <c r="N28" i="371"/>
  <c r="O28" i="371"/>
  <c r="P28" i="371"/>
  <c r="Q28" i="371"/>
  <c r="K29" i="371"/>
  <c r="L29" i="371"/>
  <c r="M29" i="371"/>
  <c r="N29" i="371"/>
  <c r="O29" i="371"/>
  <c r="P29" i="371"/>
  <c r="Q29" i="371"/>
  <c r="K30" i="371"/>
  <c r="L30" i="371"/>
  <c r="M30" i="371"/>
  <c r="N30" i="371"/>
  <c r="O30" i="371"/>
  <c r="P30" i="371"/>
  <c r="Q30" i="371"/>
  <c r="K31" i="371"/>
  <c r="L31" i="371"/>
  <c r="M31" i="371"/>
  <c r="N31" i="371"/>
  <c r="O31" i="371"/>
  <c r="P31" i="371"/>
  <c r="Q31" i="371"/>
  <c r="K32" i="371"/>
  <c r="L32" i="371"/>
  <c r="M32" i="371"/>
  <c r="N32" i="371"/>
  <c r="O32" i="371"/>
  <c r="P32" i="371"/>
  <c r="Q32" i="371"/>
  <c r="K33" i="371"/>
  <c r="L33" i="371"/>
  <c r="M33" i="371"/>
  <c r="N33" i="371"/>
  <c r="O33" i="371"/>
  <c r="P33" i="371"/>
  <c r="Q33" i="371"/>
  <c r="K25" i="371"/>
  <c r="L25" i="371"/>
  <c r="M25" i="371"/>
  <c r="N25" i="371"/>
  <c r="O25" i="371"/>
  <c r="P25" i="371"/>
  <c r="Q25" i="371"/>
  <c r="L24" i="371"/>
  <c r="M24" i="371"/>
  <c r="N24" i="371"/>
  <c r="O24" i="371"/>
  <c r="P24" i="371"/>
  <c r="Q24" i="371"/>
  <c r="K24" i="371"/>
  <c r="I5" i="371"/>
  <c r="P5" i="371" s="1"/>
  <c r="I6" i="371"/>
  <c r="L6" i="371" s="1"/>
  <c r="I7" i="371"/>
  <c r="N7" i="371" s="1"/>
  <c r="I8" i="371"/>
  <c r="K8" i="371" s="1"/>
  <c r="I9" i="371"/>
  <c r="M9" i="371" s="1"/>
  <c r="I10" i="371"/>
  <c r="P10" i="371" s="1"/>
  <c r="I11" i="371"/>
  <c r="L11" i="371" s="1"/>
  <c r="I12" i="371"/>
  <c r="O12" i="371" s="1"/>
  <c r="I13" i="371"/>
  <c r="K13" i="371" s="1"/>
  <c r="I14" i="371"/>
  <c r="M14" i="371" s="1"/>
  <c r="I15" i="371"/>
  <c r="P15" i="371" s="1"/>
  <c r="I16" i="371"/>
  <c r="K16" i="371" s="1"/>
  <c r="H20" i="5" l="1"/>
  <c r="G20" i="5"/>
  <c r="I20" i="5"/>
  <c r="J20" i="181"/>
  <c r="H20" i="181"/>
  <c r="H20" i="186"/>
  <c r="H12" i="181"/>
  <c r="O12" i="1"/>
  <c r="K11" i="181"/>
  <c r="Q10" i="1"/>
  <c r="L13" i="4"/>
  <c r="H19" i="5"/>
  <c r="H7" i="5"/>
  <c r="L17" i="186"/>
  <c r="J17" i="352"/>
  <c r="J8" i="352"/>
  <c r="Q13" i="370"/>
  <c r="L12" i="370"/>
  <c r="N10" i="370"/>
  <c r="P8" i="370"/>
  <c r="K7" i="370"/>
  <c r="M5" i="1"/>
  <c r="M19" i="1"/>
  <c r="Q15" i="1"/>
  <c r="L14" i="1"/>
  <c r="N12" i="1"/>
  <c r="P10" i="1"/>
  <c r="K9" i="1"/>
  <c r="M7" i="1"/>
  <c r="O12" i="4"/>
  <c r="O6" i="4"/>
  <c r="K17" i="186"/>
  <c r="I15" i="186"/>
  <c r="L12" i="186"/>
  <c r="H8" i="186"/>
  <c r="J11" i="181"/>
  <c r="J8" i="181"/>
  <c r="I17" i="352"/>
  <c r="I8" i="352"/>
  <c r="I20" i="1"/>
  <c r="M20" i="1" s="1"/>
  <c r="O10" i="1"/>
  <c r="H6" i="5"/>
  <c r="I17" i="186"/>
  <c r="K19" i="352"/>
  <c r="K16" i="352"/>
  <c r="K7" i="352"/>
  <c r="N13" i="370"/>
  <c r="P11" i="370"/>
  <c r="K10" i="370"/>
  <c r="O6" i="370"/>
  <c r="N15" i="1"/>
  <c r="P13" i="1"/>
  <c r="K12" i="1"/>
  <c r="M10" i="1"/>
  <c r="O8" i="1"/>
  <c r="O11" i="4"/>
  <c r="G18" i="5"/>
  <c r="G10" i="5"/>
  <c r="G6" i="5"/>
  <c r="H5" i="186"/>
  <c r="J19" i="186"/>
  <c r="H17" i="186"/>
  <c r="K14" i="186"/>
  <c r="J7" i="186"/>
  <c r="K19" i="181"/>
  <c r="K7" i="181"/>
  <c r="J19" i="352"/>
  <c r="J16" i="352"/>
  <c r="J10" i="352"/>
  <c r="J7" i="352"/>
  <c r="P13" i="370"/>
  <c r="O13" i="370"/>
  <c r="L12" i="1"/>
  <c r="F20" i="186"/>
  <c r="K20" i="186" s="1"/>
  <c r="M13" i="370"/>
  <c r="O13" i="1"/>
  <c r="L10" i="1"/>
  <c r="N11" i="4"/>
  <c r="I13" i="5"/>
  <c r="I9" i="5"/>
  <c r="L5" i="186"/>
  <c r="I19" i="186"/>
  <c r="L16" i="186"/>
  <c r="J14" i="186"/>
  <c r="I7" i="186"/>
  <c r="I19" i="352"/>
  <c r="I16" i="352"/>
  <c r="I10" i="352"/>
  <c r="I7" i="352"/>
  <c r="I10" i="5"/>
  <c r="H8" i="352"/>
  <c r="L14" i="186"/>
  <c r="Q14" i="370"/>
  <c r="L13" i="370"/>
  <c r="N11" i="370"/>
  <c r="P9" i="370"/>
  <c r="M6" i="370"/>
  <c r="O18" i="1"/>
  <c r="Q16" i="1"/>
  <c r="L15" i="1"/>
  <c r="N13" i="1"/>
  <c r="P11" i="1"/>
  <c r="K10" i="1"/>
  <c r="M8" i="1"/>
  <c r="O6" i="1"/>
  <c r="M18" i="4"/>
  <c r="M11" i="4"/>
  <c r="H17" i="5"/>
  <c r="H13" i="5"/>
  <c r="H9" i="5"/>
  <c r="K5" i="186"/>
  <c r="K16" i="186"/>
  <c r="I14" i="186"/>
  <c r="L11" i="186"/>
  <c r="J9" i="186"/>
  <c r="I19" i="181"/>
  <c r="I16" i="181"/>
  <c r="I7" i="181"/>
  <c r="F20" i="352"/>
  <c r="I20" i="352" s="1"/>
  <c r="Q13" i="1"/>
  <c r="Q7" i="370"/>
  <c r="P16" i="1"/>
  <c r="M13" i="1"/>
  <c r="Q9" i="1"/>
  <c r="L18" i="4"/>
  <c r="O10" i="4"/>
  <c r="J5" i="186"/>
  <c r="J16" i="186"/>
  <c r="K11" i="186"/>
  <c r="F20" i="181"/>
  <c r="H5" i="352"/>
  <c r="K15" i="352"/>
  <c r="K12" i="352"/>
  <c r="K6" i="352"/>
  <c r="Q12" i="370"/>
  <c r="P7" i="370"/>
  <c r="O16" i="1"/>
  <c r="L13" i="1"/>
  <c r="P9" i="1"/>
  <c r="N10" i="4"/>
  <c r="I16" i="186"/>
  <c r="L13" i="186"/>
  <c r="K15" i="181"/>
  <c r="K12" i="181"/>
  <c r="K9" i="181"/>
  <c r="K5" i="352"/>
  <c r="O7" i="370"/>
  <c r="I34" i="370"/>
  <c r="Q34" i="370" s="1"/>
  <c r="Q19" i="1"/>
  <c r="N16" i="1"/>
  <c r="O9" i="1"/>
  <c r="Q7" i="1"/>
  <c r="N5" i="4"/>
  <c r="K16" i="4"/>
  <c r="M10" i="4"/>
  <c r="H12" i="5"/>
  <c r="K13" i="186"/>
  <c r="L8" i="186"/>
  <c r="J15" i="181"/>
  <c r="J12" i="181"/>
  <c r="J9" i="181"/>
  <c r="J5" i="352"/>
  <c r="P12" i="370"/>
  <c r="M5" i="4"/>
  <c r="O14" i="4"/>
  <c r="L10" i="4"/>
  <c r="L17" i="4"/>
  <c r="J16" i="4"/>
  <c r="N14" i="4"/>
  <c r="L9" i="4"/>
  <c r="J8" i="4"/>
  <c r="N6" i="4"/>
  <c r="K17" i="4"/>
  <c r="O15" i="4"/>
  <c r="M14" i="4"/>
  <c r="K13" i="4"/>
  <c r="K9" i="4"/>
  <c r="O7" i="4"/>
  <c r="M6" i="4"/>
  <c r="J17" i="4"/>
  <c r="N15" i="4"/>
  <c r="L14" i="4"/>
  <c r="J13" i="4"/>
  <c r="J9" i="4"/>
  <c r="N7" i="4"/>
  <c r="L6" i="4"/>
  <c r="O16" i="4"/>
  <c r="M15" i="4"/>
  <c r="K14" i="4"/>
  <c r="O8" i="4"/>
  <c r="M7" i="4"/>
  <c r="K6" i="4"/>
  <c r="H20" i="4"/>
  <c r="L20" i="4" s="1"/>
  <c r="L19" i="4"/>
  <c r="N16" i="4"/>
  <c r="L15" i="4"/>
  <c r="N12" i="4"/>
  <c r="L11" i="4"/>
  <c r="N8" i="4"/>
  <c r="L7" i="4"/>
  <c r="M9" i="4"/>
  <c r="J5" i="4"/>
  <c r="K19" i="4"/>
  <c r="O17" i="4"/>
  <c r="M16" i="4"/>
  <c r="K15" i="4"/>
  <c r="O13" i="4"/>
  <c r="M12" i="4"/>
  <c r="K11" i="4"/>
  <c r="O9" i="4"/>
  <c r="M8" i="4"/>
  <c r="K7" i="4"/>
  <c r="M17" i="4"/>
  <c r="K34" i="370"/>
  <c r="K24" i="370"/>
  <c r="K25" i="370"/>
  <c r="K26" i="370"/>
  <c r="K27" i="370"/>
  <c r="K28" i="370"/>
  <c r="K29" i="370"/>
  <c r="K30" i="370"/>
  <c r="K31" i="370"/>
  <c r="K32" i="370"/>
  <c r="K33" i="370"/>
  <c r="L25" i="370"/>
  <c r="L26" i="370"/>
  <c r="L27" i="370"/>
  <c r="L28" i="370"/>
  <c r="L29" i="370"/>
  <c r="L30" i="370"/>
  <c r="L31" i="370"/>
  <c r="L32" i="370"/>
  <c r="L33" i="370"/>
  <c r="L24" i="370"/>
  <c r="M24" i="370"/>
  <c r="M25" i="370"/>
  <c r="M26" i="370"/>
  <c r="M27" i="370"/>
  <c r="M28" i="370"/>
  <c r="M29" i="370"/>
  <c r="M30" i="370"/>
  <c r="M31" i="370"/>
  <c r="M32" i="370"/>
  <c r="M33" i="370"/>
  <c r="N24" i="370"/>
  <c r="N25" i="370"/>
  <c r="N26" i="370"/>
  <c r="N27" i="370"/>
  <c r="N28" i="370"/>
  <c r="N29" i="370"/>
  <c r="N30" i="370"/>
  <c r="N31" i="370"/>
  <c r="N32" i="370"/>
  <c r="N33" i="370"/>
  <c r="O24" i="370"/>
  <c r="O25" i="370"/>
  <c r="O26" i="370"/>
  <c r="O27" i="370"/>
  <c r="O28" i="370"/>
  <c r="O29" i="370"/>
  <c r="O30" i="370"/>
  <c r="O31" i="370"/>
  <c r="O32" i="370"/>
  <c r="O33" i="370"/>
  <c r="P24" i="370"/>
  <c r="P25" i="370"/>
  <c r="P26" i="370"/>
  <c r="P27" i="370"/>
  <c r="P28" i="370"/>
  <c r="P29" i="370"/>
  <c r="P30" i="370"/>
  <c r="P31" i="370"/>
  <c r="P32" i="370"/>
  <c r="P33" i="370"/>
  <c r="O112" i="371"/>
  <c r="K112" i="371"/>
  <c r="Q112" i="371"/>
  <c r="P112" i="371"/>
  <c r="N112" i="371"/>
  <c r="M112" i="371"/>
  <c r="L112" i="371"/>
  <c r="P12" i="371"/>
  <c r="P11" i="371"/>
  <c r="O11" i="371"/>
  <c r="K11" i="371"/>
  <c r="N11" i="371"/>
  <c r="K12" i="371"/>
  <c r="P13" i="371"/>
  <c r="O6" i="371"/>
  <c r="O13" i="371"/>
  <c r="O5" i="371"/>
  <c r="N13" i="371"/>
  <c r="N5" i="371"/>
  <c r="L13" i="371"/>
  <c r="M5" i="371"/>
  <c r="K7" i="371"/>
  <c r="K6" i="371"/>
  <c r="L9" i="371"/>
  <c r="O15" i="371"/>
  <c r="P8" i="371"/>
  <c r="L5" i="371"/>
  <c r="K15" i="371"/>
  <c r="N15" i="371"/>
  <c r="N12" i="371"/>
  <c r="M7" i="371"/>
  <c r="M13" i="371"/>
  <c r="K14" i="371"/>
  <c r="M15" i="371"/>
  <c r="M12" i="371"/>
  <c r="L7" i="371"/>
  <c r="L14" i="371"/>
  <c r="L12" i="371"/>
  <c r="P6" i="371"/>
  <c r="O8" i="371"/>
  <c r="L15" i="371"/>
  <c r="L10" i="371"/>
  <c r="P14" i="371"/>
  <c r="M8" i="371"/>
  <c r="N6" i="371"/>
  <c r="K10" i="371"/>
  <c r="M16" i="371"/>
  <c r="O14" i="371"/>
  <c r="M11" i="371"/>
  <c r="O9" i="371"/>
  <c r="L8" i="371"/>
  <c r="M6" i="371"/>
  <c r="K9" i="371"/>
  <c r="L16" i="371"/>
  <c r="N14" i="371"/>
  <c r="N9" i="371"/>
  <c r="P7" i="371"/>
  <c r="K5" i="371"/>
  <c r="O10" i="371"/>
  <c r="N10" i="371"/>
  <c r="P16" i="371"/>
  <c r="M10" i="371"/>
  <c r="O16" i="371"/>
  <c r="N8" i="371"/>
  <c r="N16" i="371"/>
  <c r="P9" i="371"/>
  <c r="O7" i="371"/>
  <c r="B23" i="298"/>
  <c r="C23" i="298"/>
  <c r="D23" i="298"/>
  <c r="L20" i="1" l="1"/>
  <c r="P34" i="370"/>
  <c r="J34" i="370"/>
  <c r="N34" i="370"/>
  <c r="O34" i="370"/>
  <c r="L20" i="186"/>
  <c r="J20" i="186"/>
  <c r="M34" i="370"/>
  <c r="L34" i="370"/>
  <c r="O20" i="1"/>
  <c r="I20" i="186"/>
  <c r="Q20" i="1"/>
  <c r="P20" i="1"/>
  <c r="H20" i="352"/>
  <c r="K20" i="352"/>
  <c r="J20" i="352"/>
  <c r="I20" i="181"/>
  <c r="K20" i="181"/>
  <c r="K20" i="1"/>
  <c r="N20" i="1"/>
  <c r="K20" i="4"/>
  <c r="O20" i="4"/>
  <c r="J20" i="4"/>
  <c r="M20" i="4"/>
  <c r="N20" i="4"/>
  <c r="Q11" i="371"/>
  <c r="Q13" i="371"/>
  <c r="Q15" i="371"/>
  <c r="Q6" i="371"/>
  <c r="Q5" i="371"/>
  <c r="Q7" i="371"/>
  <c r="Q12" i="371"/>
  <c r="Q8" i="371"/>
  <c r="Q14" i="371"/>
  <c r="Q16" i="371"/>
  <c r="Q10" i="371"/>
  <c r="Q9" i="371"/>
  <c r="AK262" i="294"/>
  <c r="AJ254" i="294"/>
  <c r="AK254" i="294" s="1"/>
  <c r="AJ255" i="294"/>
  <c r="AK255" i="294" s="1"/>
  <c r="AJ256" i="294"/>
  <c r="AK256" i="294" s="1"/>
  <c r="AJ257" i="294"/>
  <c r="AK257" i="294" s="1"/>
  <c r="AJ258" i="294"/>
  <c r="AK258" i="294" s="1"/>
  <c r="AJ259" i="294"/>
  <c r="AK259" i="294" s="1"/>
  <c r="AJ260" i="294"/>
  <c r="AK260" i="294" s="1"/>
  <c r="AJ261" i="294"/>
  <c r="AK261" i="294" s="1"/>
  <c r="AJ262" i="294"/>
  <c r="AJ263" i="294"/>
  <c r="AK263" i="294" s="1"/>
  <c r="AJ264" i="294"/>
  <c r="AK264" i="294" s="1"/>
  <c r="AJ265" i="294"/>
  <c r="AK265" i="294" s="1"/>
  <c r="AJ266" i="294"/>
  <c r="AK266" i="294" s="1"/>
  <c r="AJ267" i="294"/>
  <c r="AK267" i="294" s="1"/>
  <c r="AJ268" i="294"/>
  <c r="AK268" i="294" s="1"/>
  <c r="AJ269" i="294"/>
  <c r="AK269" i="294" s="1"/>
  <c r="AJ270" i="294"/>
  <c r="AK270" i="294" s="1"/>
  <c r="AJ271" i="294"/>
  <c r="AK271" i="294" s="1"/>
  <c r="AJ253" i="294"/>
  <c r="AK253" i="294" s="1"/>
  <c r="AK241" i="294"/>
  <c r="AK234" i="294"/>
  <c r="AJ235" i="294"/>
  <c r="AK235" i="294" s="1"/>
  <c r="AJ236" i="294"/>
  <c r="AK236" i="294" s="1"/>
  <c r="AJ237" i="294"/>
  <c r="AK237" i="294" s="1"/>
  <c r="AJ238" i="294"/>
  <c r="AK238" i="294" s="1"/>
  <c r="AJ239" i="294"/>
  <c r="AK239" i="294" s="1"/>
  <c r="AJ240" i="294"/>
  <c r="AK240" i="294" s="1"/>
  <c r="AJ241" i="294"/>
  <c r="AJ242" i="294"/>
  <c r="AK242" i="294" s="1"/>
  <c r="AJ243" i="294"/>
  <c r="AK243" i="294" s="1"/>
  <c r="AJ244" i="294"/>
  <c r="AK244" i="294" s="1"/>
  <c r="AJ245" i="294"/>
  <c r="AK245" i="294" s="1"/>
  <c r="AJ246" i="294"/>
  <c r="AK246" i="294" s="1"/>
  <c r="AJ247" i="294"/>
  <c r="AK247" i="294" s="1"/>
  <c r="AJ248" i="294"/>
  <c r="AK248" i="294" s="1"/>
  <c r="AJ249" i="294"/>
  <c r="AK249" i="294" s="1"/>
  <c r="AJ250" i="294"/>
  <c r="AK250" i="294" s="1"/>
  <c r="AJ251" i="294"/>
  <c r="AK251" i="294" s="1"/>
  <c r="AJ252" i="294"/>
  <c r="AK252" i="294" s="1"/>
  <c r="AJ234" i="294"/>
  <c r="AK224" i="294"/>
  <c r="AJ216" i="294"/>
  <c r="AK216" i="294" s="1"/>
  <c r="AJ217" i="294"/>
  <c r="AK217" i="294" s="1"/>
  <c r="AJ218" i="294"/>
  <c r="AK218" i="294" s="1"/>
  <c r="AJ219" i="294"/>
  <c r="AK219" i="294" s="1"/>
  <c r="AJ220" i="294"/>
  <c r="AK220" i="294" s="1"/>
  <c r="AJ221" i="294"/>
  <c r="AK221" i="294" s="1"/>
  <c r="AJ222" i="294"/>
  <c r="AK222" i="294" s="1"/>
  <c r="AJ223" i="294"/>
  <c r="AK223" i="294" s="1"/>
  <c r="AJ224" i="294"/>
  <c r="AJ225" i="294"/>
  <c r="AK225" i="294" s="1"/>
  <c r="AJ226" i="294"/>
  <c r="AK226" i="294" s="1"/>
  <c r="AJ227" i="294"/>
  <c r="AK227" i="294" s="1"/>
  <c r="AJ228" i="294"/>
  <c r="AK228" i="294" s="1"/>
  <c r="AJ229" i="294"/>
  <c r="AK229" i="294" s="1"/>
  <c r="AJ230" i="294"/>
  <c r="AK230" i="294" s="1"/>
  <c r="AJ231" i="294"/>
  <c r="AK231" i="294" s="1"/>
  <c r="AJ232" i="294"/>
  <c r="AK232" i="294" s="1"/>
  <c r="AJ233" i="294"/>
  <c r="AK233" i="294" s="1"/>
  <c r="AJ215" i="294"/>
  <c r="AK215" i="294" s="1"/>
  <c r="AJ197" i="294"/>
  <c r="AJ198" i="294"/>
  <c r="AJ199" i="294"/>
  <c r="AJ200" i="294"/>
  <c r="AJ201" i="294"/>
  <c r="AJ202" i="294"/>
  <c r="AJ203" i="294"/>
  <c r="AJ204" i="294"/>
  <c r="AJ205" i="294"/>
  <c r="AJ206" i="294"/>
  <c r="AJ207" i="294"/>
  <c r="AJ208" i="294"/>
  <c r="AJ209" i="294"/>
  <c r="AJ210" i="294"/>
  <c r="AJ211" i="294"/>
  <c r="AJ212" i="294"/>
  <c r="AJ213" i="294"/>
  <c r="AJ214" i="294"/>
  <c r="AJ196" i="294"/>
  <c r="AJ178" i="294"/>
  <c r="AJ179" i="294"/>
  <c r="AJ180" i="294"/>
  <c r="AJ181" i="294"/>
  <c r="AJ182" i="294"/>
  <c r="AJ183" i="294"/>
  <c r="AJ184" i="294"/>
  <c r="AJ185" i="294"/>
  <c r="AJ186" i="294"/>
  <c r="AJ187" i="294"/>
  <c r="AJ188" i="294"/>
  <c r="AJ189" i="294"/>
  <c r="AJ190" i="294"/>
  <c r="AJ191" i="294"/>
  <c r="AJ192" i="294"/>
  <c r="AJ193" i="294"/>
  <c r="AJ194" i="294"/>
  <c r="AJ195" i="294"/>
  <c r="AJ177" i="294"/>
  <c r="AK144" i="294"/>
  <c r="AK156" i="294"/>
  <c r="AJ140" i="294"/>
  <c r="AK140" i="294" s="1"/>
  <c r="AJ141" i="294"/>
  <c r="AK141" i="294" s="1"/>
  <c r="AJ142" i="294"/>
  <c r="AK142" i="294" s="1"/>
  <c r="AJ143" i="294"/>
  <c r="AK143" i="294" s="1"/>
  <c r="AJ144" i="294"/>
  <c r="AJ145" i="294"/>
  <c r="AK145" i="294" s="1"/>
  <c r="AJ146" i="294"/>
  <c r="AK146" i="294" s="1"/>
  <c r="AJ147" i="294"/>
  <c r="AK147" i="294" s="1"/>
  <c r="AJ148" i="294"/>
  <c r="AK148" i="294" s="1"/>
  <c r="AJ149" i="294"/>
  <c r="AK149" i="294" s="1"/>
  <c r="AJ150" i="294"/>
  <c r="AK150" i="294" s="1"/>
  <c r="AJ151" i="294"/>
  <c r="AK151" i="294" s="1"/>
  <c r="AJ152" i="294"/>
  <c r="AK152" i="294" s="1"/>
  <c r="AJ153" i="294"/>
  <c r="AK153" i="294" s="1"/>
  <c r="AJ154" i="294"/>
  <c r="AK154" i="294" s="1"/>
  <c r="AJ155" i="294"/>
  <c r="AK155" i="294" s="1"/>
  <c r="AJ156" i="294"/>
  <c r="AJ157" i="294"/>
  <c r="AK157" i="294" s="1"/>
  <c r="AJ139" i="294"/>
  <c r="AK139" i="294" s="1"/>
  <c r="AK127" i="294"/>
  <c r="AJ138" i="294"/>
  <c r="AK138" i="294" s="1"/>
  <c r="AJ121" i="294"/>
  <c r="AK121" i="294" s="1"/>
  <c r="AJ122" i="294"/>
  <c r="AK122" i="294" s="1"/>
  <c r="AJ123" i="294"/>
  <c r="AK123" i="294" s="1"/>
  <c r="AJ124" i="294"/>
  <c r="AK124" i="294" s="1"/>
  <c r="AJ125" i="294"/>
  <c r="AK125" i="294" s="1"/>
  <c r="AJ126" i="294"/>
  <c r="AK126" i="294" s="1"/>
  <c r="AJ127" i="294"/>
  <c r="AJ128" i="294"/>
  <c r="AK128" i="294" s="1"/>
  <c r="AJ129" i="294"/>
  <c r="AK129" i="294" s="1"/>
  <c r="AJ130" i="294"/>
  <c r="AK130" i="294" s="1"/>
  <c r="AJ131" i="294"/>
  <c r="AK131" i="294" s="1"/>
  <c r="AJ132" i="294"/>
  <c r="AK132" i="294" s="1"/>
  <c r="AJ133" i="294"/>
  <c r="AK133" i="294" s="1"/>
  <c r="AJ134" i="294"/>
  <c r="AK134" i="294" s="1"/>
  <c r="AJ135" i="294"/>
  <c r="AK135" i="294" s="1"/>
  <c r="AJ136" i="294"/>
  <c r="AK136" i="294" s="1"/>
  <c r="AJ137" i="294"/>
  <c r="AK137" i="294" s="1"/>
  <c r="AJ120" i="294"/>
  <c r="AK120" i="294" s="1"/>
  <c r="AK110" i="294"/>
  <c r="AJ102" i="294"/>
  <c r="AK102" i="294" s="1"/>
  <c r="AJ103" i="294"/>
  <c r="AK103" i="294" s="1"/>
  <c r="AJ104" i="294"/>
  <c r="AK104" i="294" s="1"/>
  <c r="AJ105" i="294"/>
  <c r="AK105" i="294" s="1"/>
  <c r="AJ106" i="294"/>
  <c r="AK106" i="294" s="1"/>
  <c r="AJ107" i="294"/>
  <c r="AK107" i="294" s="1"/>
  <c r="AJ108" i="294"/>
  <c r="AK108" i="294" s="1"/>
  <c r="AJ109" i="294"/>
  <c r="AK109" i="294" s="1"/>
  <c r="AJ110" i="294"/>
  <c r="AJ111" i="294"/>
  <c r="AK111" i="294" s="1"/>
  <c r="AJ112" i="294"/>
  <c r="AK112" i="294" s="1"/>
  <c r="AJ113" i="294"/>
  <c r="AK113" i="294" s="1"/>
  <c r="AJ114" i="294"/>
  <c r="AK114" i="294" s="1"/>
  <c r="AJ115" i="294"/>
  <c r="AK115" i="294" s="1"/>
  <c r="AJ116" i="294"/>
  <c r="AK116" i="294" s="1"/>
  <c r="AJ117" i="294"/>
  <c r="AK117" i="294" s="1"/>
  <c r="AJ118" i="294"/>
  <c r="AK118" i="294" s="1"/>
  <c r="AJ119" i="294"/>
  <c r="AK119" i="294" s="1"/>
  <c r="AJ101" i="294"/>
  <c r="AK101" i="294" s="1"/>
  <c r="AJ83" i="294"/>
  <c r="AK83" i="294" s="1"/>
  <c r="AJ84" i="294"/>
  <c r="AK84" i="294" s="1"/>
  <c r="AJ85" i="294"/>
  <c r="AK85" i="294" s="1"/>
  <c r="AJ86" i="294"/>
  <c r="AK86" i="294" s="1"/>
  <c r="AJ87" i="294"/>
  <c r="AK87" i="294" s="1"/>
  <c r="AJ88" i="294"/>
  <c r="AK88" i="294" s="1"/>
  <c r="AJ89" i="294"/>
  <c r="AK89" i="294" s="1"/>
  <c r="AJ90" i="294"/>
  <c r="AK90" i="294" s="1"/>
  <c r="AJ91" i="294"/>
  <c r="AK91" i="294" s="1"/>
  <c r="AJ92" i="294"/>
  <c r="AK92" i="294" s="1"/>
  <c r="AJ93" i="294"/>
  <c r="AK93" i="294" s="1"/>
  <c r="AJ94" i="294"/>
  <c r="AK94" i="294" s="1"/>
  <c r="AJ95" i="294"/>
  <c r="AK95" i="294" s="1"/>
  <c r="AJ96" i="294"/>
  <c r="AK96" i="294" s="1"/>
  <c r="AJ97" i="294"/>
  <c r="AK97" i="294" s="1"/>
  <c r="AJ98" i="294"/>
  <c r="AK98" i="294" s="1"/>
  <c r="AJ99" i="294"/>
  <c r="AK99" i="294" s="1"/>
  <c r="AJ100" i="294"/>
  <c r="AK100" i="294" s="1"/>
  <c r="AJ82" i="294"/>
  <c r="AK82" i="294" s="1"/>
  <c r="AJ64" i="294"/>
  <c r="AK64" i="294" s="1"/>
  <c r="AJ65" i="294"/>
  <c r="AK65" i="294" s="1"/>
  <c r="AJ66" i="294"/>
  <c r="AK66" i="294" s="1"/>
  <c r="AJ67" i="294"/>
  <c r="AK67" i="294" s="1"/>
  <c r="AJ68" i="294"/>
  <c r="AK68" i="294" s="1"/>
  <c r="AJ69" i="294"/>
  <c r="AK69" i="294" s="1"/>
  <c r="AJ70" i="294"/>
  <c r="AK70" i="294" s="1"/>
  <c r="AJ71" i="294"/>
  <c r="AK71" i="294" s="1"/>
  <c r="AJ72" i="294"/>
  <c r="AK72" i="294" s="1"/>
  <c r="AJ73" i="294"/>
  <c r="AK73" i="294" s="1"/>
  <c r="AJ74" i="294"/>
  <c r="AK74" i="294" s="1"/>
  <c r="AJ75" i="294"/>
  <c r="AK75" i="294" s="1"/>
  <c r="AJ76" i="294"/>
  <c r="AK76" i="294" s="1"/>
  <c r="AJ77" i="294"/>
  <c r="AK77" i="294" s="1"/>
  <c r="AJ78" i="294"/>
  <c r="AK78" i="294" s="1"/>
  <c r="AJ79" i="294"/>
  <c r="AK79" i="294" s="1"/>
  <c r="AJ80" i="294"/>
  <c r="AK80" i="294" s="1"/>
  <c r="AJ81" i="294"/>
  <c r="AK81" i="294" s="1"/>
  <c r="AJ63" i="294"/>
  <c r="AK63" i="294" s="1"/>
  <c r="AJ45" i="294"/>
  <c r="AK45" i="294" s="1"/>
  <c r="AJ46" i="294"/>
  <c r="AK46" i="294" s="1"/>
  <c r="AJ47" i="294"/>
  <c r="AK47" i="294" s="1"/>
  <c r="AJ48" i="294"/>
  <c r="AK48" i="294" s="1"/>
  <c r="AJ49" i="294"/>
  <c r="AK49" i="294" s="1"/>
  <c r="AJ50" i="294"/>
  <c r="AK50" i="294" s="1"/>
  <c r="AJ51" i="294"/>
  <c r="AK51" i="294" s="1"/>
  <c r="AJ52" i="294"/>
  <c r="AK52" i="294" s="1"/>
  <c r="AJ53" i="294"/>
  <c r="AK53" i="294" s="1"/>
  <c r="AJ54" i="294"/>
  <c r="AK54" i="294" s="1"/>
  <c r="AJ55" i="294"/>
  <c r="AK55" i="294" s="1"/>
  <c r="AJ56" i="294"/>
  <c r="AK56" i="294" s="1"/>
  <c r="AJ57" i="294"/>
  <c r="AK57" i="294" s="1"/>
  <c r="AJ58" i="294"/>
  <c r="AK58" i="294" s="1"/>
  <c r="AJ59" i="294"/>
  <c r="AK59" i="294" s="1"/>
  <c r="AJ60" i="294"/>
  <c r="AK60" i="294" s="1"/>
  <c r="AJ61" i="294"/>
  <c r="AK61" i="294" s="1"/>
  <c r="AJ62" i="294"/>
  <c r="AK62" i="294" s="1"/>
  <c r="AJ44" i="294"/>
  <c r="AK44" i="294" s="1"/>
  <c r="AJ26" i="294"/>
  <c r="AK26" i="294" s="1"/>
  <c r="AJ27" i="294"/>
  <c r="AK27" i="294" s="1"/>
  <c r="AJ28" i="294"/>
  <c r="AK28" i="294" s="1"/>
  <c r="AJ29" i="294"/>
  <c r="AK29" i="294" s="1"/>
  <c r="AJ30" i="294"/>
  <c r="AK30" i="294" s="1"/>
  <c r="AJ31" i="294"/>
  <c r="AK31" i="294" s="1"/>
  <c r="AJ32" i="294"/>
  <c r="AK32" i="294" s="1"/>
  <c r="AJ33" i="294"/>
  <c r="AK33" i="294" s="1"/>
  <c r="AJ34" i="294"/>
  <c r="AK34" i="294" s="1"/>
  <c r="AJ35" i="294"/>
  <c r="AK35" i="294" s="1"/>
  <c r="AJ36" i="294"/>
  <c r="AK36" i="294" s="1"/>
  <c r="AJ37" i="294"/>
  <c r="AK37" i="294" s="1"/>
  <c r="AJ38" i="294"/>
  <c r="AK38" i="294" s="1"/>
  <c r="AJ39" i="294"/>
  <c r="AK39" i="294" s="1"/>
  <c r="AJ40" i="294"/>
  <c r="AK40" i="294" s="1"/>
  <c r="AJ41" i="294"/>
  <c r="AK41" i="294" s="1"/>
  <c r="AJ42" i="294"/>
  <c r="AK42" i="294" s="1"/>
  <c r="AJ43" i="294"/>
  <c r="AK43" i="294" s="1"/>
  <c r="AJ25" i="294"/>
  <c r="AK25" i="294" s="1"/>
  <c r="AI24" i="294"/>
  <c r="AJ24" i="294" s="1"/>
  <c r="AI7" i="294"/>
  <c r="AJ7" i="294" s="1"/>
  <c r="AI8" i="294"/>
  <c r="AJ8" i="294" s="1"/>
  <c r="AI9" i="294"/>
  <c r="AJ9" i="294" s="1"/>
  <c r="AI10" i="294"/>
  <c r="AJ10" i="294" s="1"/>
  <c r="AI11" i="294"/>
  <c r="AJ11" i="294" s="1"/>
  <c r="AI12" i="294"/>
  <c r="AJ12" i="294" s="1"/>
  <c r="AI13" i="294"/>
  <c r="AJ13" i="294" s="1"/>
  <c r="AI14" i="294"/>
  <c r="AJ14" i="294" s="1"/>
  <c r="AI15" i="294"/>
  <c r="AJ15" i="294" s="1"/>
  <c r="AI16" i="294"/>
  <c r="AJ16" i="294" s="1"/>
  <c r="AI17" i="294"/>
  <c r="AJ17" i="294" s="1"/>
  <c r="AI18" i="294"/>
  <c r="AJ18" i="294" s="1"/>
  <c r="AI19" i="294"/>
  <c r="AJ19" i="294" s="1"/>
  <c r="AI20" i="294"/>
  <c r="AJ20" i="294" s="1"/>
  <c r="AI21" i="294"/>
  <c r="AJ21" i="294" s="1"/>
  <c r="AI22" i="294"/>
  <c r="AJ22" i="294" s="1"/>
  <c r="AI23" i="294"/>
  <c r="AJ23" i="294" s="1"/>
  <c r="AI6" i="294"/>
  <c r="AJ6" i="294" s="1"/>
</calcChain>
</file>

<file path=xl/comments1.xml><?xml version="1.0" encoding="utf-8"?>
<comments xmlns="http://schemas.openxmlformats.org/spreadsheetml/2006/main">
  <authors>
    <author>Nada</author>
  </authors>
  <commentList>
    <comment ref="AJ25" authorId="0" shapeId="0">
      <text>
        <r>
          <rPr>
            <b/>
            <sz val="9"/>
            <color indexed="81"/>
            <rFont val="Tahoma"/>
            <family val="2"/>
          </rPr>
          <t>Nada:</t>
        </r>
        <r>
          <rPr>
            <sz val="9"/>
            <color indexed="81"/>
            <rFont val="Tahoma"/>
            <family val="2"/>
          </rPr>
          <t xml:space="preserve">
احتساب اللتر وتحويله الى متر مكعب
</t>
        </r>
      </text>
    </comment>
  </commentList>
</comments>
</file>

<file path=xl/sharedStrings.xml><?xml version="1.0" encoding="utf-8"?>
<sst xmlns="http://schemas.openxmlformats.org/spreadsheetml/2006/main" count="3585" uniqueCount="286">
  <si>
    <t>المحافظة</t>
  </si>
  <si>
    <t xml:space="preserve">عام </t>
  </si>
  <si>
    <t>حكومي</t>
  </si>
  <si>
    <t>مختلط</t>
  </si>
  <si>
    <t>خاص</t>
  </si>
  <si>
    <t>أجنبي</t>
  </si>
  <si>
    <t>دهوك</t>
  </si>
  <si>
    <t>نينوى</t>
  </si>
  <si>
    <t>السليمانية</t>
  </si>
  <si>
    <t>كركوك</t>
  </si>
  <si>
    <t>أربيل</t>
  </si>
  <si>
    <t>ديالى</t>
  </si>
  <si>
    <t>الأنبار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</si>
  <si>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</si>
  <si>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</si>
  <si>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</si>
  <si>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</si>
  <si>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</si>
  <si>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</si>
  <si>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</si>
  <si>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</si>
  <si>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</si>
  <si>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</si>
  <si>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</si>
  <si>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المجموع</t>
  </si>
  <si>
    <t>الصناعية</t>
  </si>
  <si>
    <t>الزراعية</t>
  </si>
  <si>
    <t>التجارية</t>
  </si>
  <si>
    <t>السكنية</t>
  </si>
  <si>
    <t>اخرى</t>
  </si>
  <si>
    <t>داخل التصميم</t>
  </si>
  <si>
    <t>خارج التصميم</t>
  </si>
  <si>
    <t xml:space="preserve">كركوك </t>
  </si>
  <si>
    <t xml:space="preserve">الأنبار </t>
  </si>
  <si>
    <t xml:space="preserve">كربلاء </t>
  </si>
  <si>
    <t xml:space="preserve">صناعة الفلزات القاعدية </t>
  </si>
  <si>
    <t xml:space="preserve">النجف </t>
  </si>
  <si>
    <t xml:space="preserve">القادسية </t>
  </si>
  <si>
    <t xml:space="preserve">المثنى </t>
  </si>
  <si>
    <t xml:space="preserve">ذي قار </t>
  </si>
  <si>
    <t>ــ يتبع ــ</t>
  </si>
  <si>
    <t>عدد وحدات المعالجة الكلي</t>
  </si>
  <si>
    <t>العدد</t>
  </si>
  <si>
    <t>نفط أبيض-كيروسين</t>
  </si>
  <si>
    <t>نفط أسود-زيت الوقود-مازوت</t>
  </si>
  <si>
    <t>كاز-ديزل-سولار</t>
  </si>
  <si>
    <t>بنزين</t>
  </si>
  <si>
    <t>الغاز السائل</t>
  </si>
  <si>
    <t>النفط الخام-Crud oil</t>
  </si>
  <si>
    <t>زيوت هيدروليك</t>
  </si>
  <si>
    <t>طاقة شمسية</t>
  </si>
  <si>
    <t>غاز ماكينات</t>
  </si>
  <si>
    <t>زيوت عادمة</t>
  </si>
  <si>
    <t xml:space="preserve">ديالى </t>
  </si>
  <si>
    <t>حاصل على الموافقة البيئية</t>
  </si>
  <si>
    <t>غير حاصل على الموافقة البيئية</t>
  </si>
  <si>
    <t>كمية الوقود أو الطاقة المستخدمة في إلإنتاج حسب النوع والمحافظة لسنة 2011</t>
  </si>
  <si>
    <t>حاصل على موافقة إستمرارية عمل</t>
  </si>
  <si>
    <t>جدول (26)</t>
  </si>
  <si>
    <t xml:space="preserve">عدد المعامل حسب القطاع </t>
  </si>
  <si>
    <t xml:space="preserve">كمية الوقود أو الطاقة المستخدمة في الأنتاج حسب النوع </t>
  </si>
  <si>
    <t>جدول (60)</t>
  </si>
  <si>
    <t>كهرباء (الكهرباء الوطنية فقط)</t>
  </si>
  <si>
    <t>زيوت وشحوم</t>
  </si>
  <si>
    <t>غاز طبيعي</t>
  </si>
  <si>
    <t>Total</t>
  </si>
  <si>
    <t xml:space="preserve"> </t>
  </si>
  <si>
    <t>Count</t>
  </si>
  <si>
    <t>نوع الوقود</t>
  </si>
  <si>
    <t xml:space="preserve">الكميات </t>
  </si>
  <si>
    <t>وحدة القياس</t>
  </si>
  <si>
    <t>الكهرباء الوطنية فقط</t>
  </si>
  <si>
    <t xml:space="preserve">دهوك </t>
  </si>
  <si>
    <t>.</t>
  </si>
  <si>
    <t xml:space="preserve">نينوى </t>
  </si>
  <si>
    <t xml:space="preserve"> سليمانية </t>
  </si>
  <si>
    <t xml:space="preserve">اربيل </t>
  </si>
  <si>
    <t xml:space="preserve"> ديالى </t>
  </si>
  <si>
    <t xml:space="preserve">الانبار </t>
  </si>
  <si>
    <t xml:space="preserve">بابل </t>
  </si>
  <si>
    <t xml:space="preserve"> واسط </t>
  </si>
  <si>
    <t xml:space="preserve">صلاح الدين </t>
  </si>
  <si>
    <t xml:space="preserve"> ميسان </t>
  </si>
  <si>
    <t xml:space="preserve"> البصرة </t>
  </si>
  <si>
    <t>نفط ابيض كيروسين</t>
  </si>
  <si>
    <t>نفط اسود</t>
  </si>
  <si>
    <t>كاز</t>
  </si>
  <si>
    <t>النفط الخام</t>
  </si>
  <si>
    <t>اخرى حدد</t>
  </si>
  <si>
    <t>النسبة</t>
  </si>
  <si>
    <t>A</t>
  </si>
  <si>
    <t>B</t>
  </si>
  <si>
    <t>C</t>
  </si>
  <si>
    <t>D</t>
  </si>
  <si>
    <t>E</t>
  </si>
  <si>
    <t>F</t>
  </si>
  <si>
    <t>G</t>
  </si>
  <si>
    <t>H</t>
  </si>
  <si>
    <t>1</t>
  </si>
  <si>
    <t>2</t>
  </si>
  <si>
    <t>3</t>
  </si>
  <si>
    <t>4</t>
  </si>
  <si>
    <t xml:space="preserve">بغداد </t>
  </si>
  <si>
    <t>Row N %</t>
  </si>
  <si>
    <t>امبير</t>
  </si>
  <si>
    <t>مقمق</t>
  </si>
  <si>
    <t>م3</t>
  </si>
  <si>
    <t>لتر</t>
  </si>
  <si>
    <t>كغم</t>
  </si>
  <si>
    <t>طن</t>
  </si>
  <si>
    <t>برميل</t>
  </si>
  <si>
    <t>قنينة</t>
  </si>
  <si>
    <t>كيلو واط</t>
  </si>
  <si>
    <t>الف كيلو واط</t>
  </si>
  <si>
    <t>تجميع الف كيلو واط</t>
  </si>
  <si>
    <t>متر مكعب</t>
  </si>
  <si>
    <t>ــــ</t>
  </si>
  <si>
    <t>عدد وحدات معالجة المياه الصناعية والعادمة وعدد المعامل التي تغطيها وحدة المعالجة حسب المحافظة لسنة 2011</t>
  </si>
  <si>
    <t>عدد المعامل التي تمتلك وحدات معالجة</t>
  </si>
  <si>
    <t xml:space="preserve">عدد المعامل التي تغطيها وحدات معالجة </t>
  </si>
  <si>
    <t>عدد المعامل العاملة والعاملة جزئياً حسب سنة بدء الإنتاج</t>
  </si>
  <si>
    <t xml:space="preserve">عدد المعامل حسب سنة بدء الإنتاج والمحافظة </t>
  </si>
  <si>
    <t xml:space="preserve">عدد المعامل حسب النشاط الإقتصادي الرئيس والمحافظة </t>
  </si>
  <si>
    <t xml:space="preserve">عدد المعامل حسب النشاط الإقتصادي الثانوي والمحافظة </t>
  </si>
  <si>
    <t>1980-1971</t>
  </si>
  <si>
    <t>1990-1981</t>
  </si>
  <si>
    <t>2000-1991</t>
  </si>
  <si>
    <t>2010-2001</t>
  </si>
  <si>
    <t>2020-2011</t>
  </si>
  <si>
    <t>2022-2021</t>
  </si>
  <si>
    <t>عدد المعامل حسب نتيجة المقابلة</t>
  </si>
  <si>
    <t>تمت المقابلة</t>
  </si>
  <si>
    <t>إمتنع عن الأجابة</t>
  </si>
  <si>
    <t>مغلق طيلة أيام العمل الميداني</t>
  </si>
  <si>
    <t xml:space="preserve">عدد ونسبة المعامل حسب متوسط عدد ايام ووجبات العمل والمحافظة </t>
  </si>
  <si>
    <t>وجبة واحدة</t>
  </si>
  <si>
    <t>وجبتين</t>
  </si>
  <si>
    <t>متوسط عدد وجبات العمل</t>
  </si>
  <si>
    <t>كيفية احتساب وجبات العمل</t>
  </si>
  <si>
    <t>عدد وجبات العمل لكل معمل في السنة = عدد ايام العمل للمعمل * عدد وجبات العمل</t>
  </si>
  <si>
    <t xml:space="preserve">متوسط عدد وجبات العمل = مجموع عدد وجبات العمل لكل معمل في السنة / عدد المعامل </t>
  </si>
  <si>
    <t>عدد ونسبة المعامل حسب نتيجة المقابلة والمحافظة</t>
  </si>
  <si>
    <t xml:space="preserve">عدد المعامل حسب الحصول على الموافقة البيئية </t>
  </si>
  <si>
    <t xml:space="preserve">عدد المعامل حسب سنة إنشاء المعمل والمحافظة </t>
  </si>
  <si>
    <t>عدد المعامل العاملة والعاملة جزئياً حسب سنة إنشاء المعمل</t>
  </si>
  <si>
    <t>الإجمالي</t>
  </si>
  <si>
    <t xml:space="preserve">عدد ونسبة المعامل حسب نوع المنطقة والمحافظة </t>
  </si>
  <si>
    <t xml:space="preserve">عدد المعامل حسب نوع المنطقة </t>
  </si>
  <si>
    <t xml:space="preserve">عدد ونسبة المعامل حسب موقعها نسبة للتصميم الأساس للبلدية والمحافظة </t>
  </si>
  <si>
    <t xml:space="preserve">عدد المعامل حسب موقعها نسبة للتصميم الأساس للبلدية </t>
  </si>
  <si>
    <t>متوسط عدد ايام العمل (الإنتاج الفعلي)</t>
  </si>
  <si>
    <t>التوزيع النسبي للمعامل حسب نوع المنطقة %</t>
  </si>
  <si>
    <t xml:space="preserve">التوزيع النسبي للمعامل حسب موقعها نسبة للتصميم الأساس للبلدية % </t>
  </si>
  <si>
    <t>التوزيع النسبي للمعامل حسب نتيجة المقابلة %</t>
  </si>
  <si>
    <t>التوزيع النسبي للمعامل حسب الحصول على الموافقة البيئية %</t>
  </si>
  <si>
    <t>متوقف عن الأنتاج خلال سنة 2022</t>
  </si>
  <si>
    <t xml:space="preserve">عدد ونسبة المعامل حسب الحصول على الموافقة البيئية والمحافظة </t>
  </si>
  <si>
    <t xml:space="preserve">ثلاث وجبات </t>
  </si>
  <si>
    <t xml:space="preserve">عدد المعامل التي تمت مقابلتها </t>
  </si>
  <si>
    <t>عدد المعامل حسب المحافظة</t>
  </si>
  <si>
    <t>مستثمر</t>
  </si>
  <si>
    <t>متوسط عدد ايام العمل (الأنتاج الفعلي) خلال سنة 2022</t>
  </si>
  <si>
    <t>1970-</t>
  </si>
  <si>
    <t>صنع الزيوت والدهون النباتية والحيوانية</t>
  </si>
  <si>
    <t>صنع منتجات طواحين الحبوب</t>
  </si>
  <si>
    <t>صنع الكاكاو والشكولاتة والحلويات السكرية</t>
  </si>
  <si>
    <t>صنع منتجات الاغذية الاخرى غيرمصنفة في موضع آخر</t>
  </si>
  <si>
    <t>صنع المشروبات غير الكحولية ، إنتاج المياه المعدنية والمياه الاخر</t>
  </si>
  <si>
    <t>نسج المنسوجات</t>
  </si>
  <si>
    <t>صنع الملبوسات بإستثناء الملبوسات الفرائية</t>
  </si>
  <si>
    <t>صنع أصناف أخرى من الورق والورق المقوى</t>
  </si>
  <si>
    <t>الطباعة</t>
  </si>
  <si>
    <t>صنع المنتجات النفطية المكررة</t>
  </si>
  <si>
    <t>صنع المواد الكيمياوية الأساسية</t>
  </si>
  <si>
    <t>صنع اللدائن والمطاط التركيبي في أشكالها الاولية</t>
  </si>
  <si>
    <t>صنع المواد الصيدلانية والمنتجات الدوائية الكيمياوية والنباتية</t>
  </si>
  <si>
    <t>صنع المنتجات اللدائنية</t>
  </si>
  <si>
    <t>صنع المنتجات الحرارية</t>
  </si>
  <si>
    <t>صنع أصناف من الخرسانة والاسمنت والجص</t>
  </si>
  <si>
    <t>سبك الحديد والصلب</t>
  </si>
  <si>
    <t>صنع المحركات والمولدات والمحولات الكهربائية وأجهزة توزيع الكهرب</t>
  </si>
  <si>
    <t>صنع الأسلاك والكابلات الإلكترونية والكهربائية الأخرى</t>
  </si>
  <si>
    <t>صنع الآلات الأخرى متعددة الأغراض</t>
  </si>
  <si>
    <t>عدد المعامل التي تم مقابلتها</t>
  </si>
  <si>
    <t>عدد ونسبة المعامل حسب القطاع والنشاط الرئيس</t>
  </si>
  <si>
    <t xml:space="preserve"> قسم أحصاءات البيئة ــ هيأة الإحصاء ونظم المعلومات الجغرافية / العراق</t>
  </si>
  <si>
    <t>عدد ونسبة المعامل حسب القطاع والنشاط الثانوي</t>
  </si>
  <si>
    <t>لايوجد نشاط ثانوي</t>
  </si>
  <si>
    <t>صنع حقائب الامتعة وحقائب اليد وما شابهها والسروج والاعنة</t>
  </si>
  <si>
    <t>صنع الحواسيب والمعدات الملحقه</t>
  </si>
  <si>
    <t xml:space="preserve">عدد ونسبة المعامل حسب القطاع والمحافظة </t>
  </si>
  <si>
    <t>تجهيز وحفظ اللحوم ومنتجاتها</t>
  </si>
  <si>
    <t>تجهيز وحفظ الفواكه والخضراوات ــ التعليب</t>
  </si>
  <si>
    <t>صناعة الزيوت والدهون النباتية والحيوانية</t>
  </si>
  <si>
    <t>صناعة منتجات المخابز</t>
  </si>
  <si>
    <t>طحن الحبوب ومنتجاتها</t>
  </si>
  <si>
    <t>صناعة الكاكاو والشكولاتة والحلويات السكرية</t>
  </si>
  <si>
    <t>صناعة المعكرونة والمنتجات النشوية المماثلة</t>
  </si>
  <si>
    <t>صناعة الوجبات والأطباق المعدة</t>
  </si>
  <si>
    <t>صناعة منتجات غذائية اخرى غيرمصنفة في مكان آخر</t>
  </si>
  <si>
    <t>صناعة الاعلاف الحيوانية المعدة</t>
  </si>
  <si>
    <t xml:space="preserve">صناعة المشروبات غير الكحولية وتعبئة المياه المعدنية </t>
  </si>
  <si>
    <t>صناعة منتجات التبغ</t>
  </si>
  <si>
    <t>صناعة الأقمشة وأصناف من التريكو والكروشيه</t>
  </si>
  <si>
    <t>صناعة المنسوجات الجاهزة عدا الملابس</t>
  </si>
  <si>
    <t>صناعة البسط والسجاد</t>
  </si>
  <si>
    <t>صناعة منسوجات أخرى غير مصنفة في مكان آخر</t>
  </si>
  <si>
    <t>صناعة وتفصيل الملابس الجاهزة عدا الملابس المصنوعة من الفراء</t>
  </si>
  <si>
    <t>صناعة أصناف الفراء وصناعة الملابس وأصناف اخرى من التريكو او الكروشيه</t>
  </si>
  <si>
    <t>صناعة وتهيئة وصباغة الجلود والفراء</t>
  </si>
  <si>
    <t>صناعة الأحذية</t>
  </si>
  <si>
    <t>نشر ومسح الأخشاب</t>
  </si>
  <si>
    <t>صناعة المنتجات الخشبية الأخرى وصناعة منتجات من الفلين والقش ومواد الضفر</t>
  </si>
  <si>
    <t>صناعة عجائن الورق والورق المقوى الكرتون</t>
  </si>
  <si>
    <t>صناعة الورق المقوى المموج والاوعية المصنوعة من الورق</t>
  </si>
  <si>
    <t>صناعة منتجات أخرى من الورق والورق المقوى</t>
  </si>
  <si>
    <t>صناعة منتجات أفران الكوك ــ إسفلت</t>
  </si>
  <si>
    <t>تصفية وتكرير النفط</t>
  </si>
  <si>
    <t>صناعة المواد الكيميائية الأساسية</t>
  </si>
  <si>
    <t xml:space="preserve">صناعة اللدائن في أشكالها الأولية وصناعة المطاط التركيبي </t>
  </si>
  <si>
    <t xml:space="preserve">صناعة الأصباغ والورنيشات والطلاءات وأحبار الطباعة </t>
  </si>
  <si>
    <t>صناعة الصابون والمطهرات ومستحضرات التنظيف والتلميع ومستحضرات التجميل</t>
  </si>
  <si>
    <t>المستحضرات الصيدلانية والكيميائية الدوائية ومنتجات النباتات الطبية</t>
  </si>
  <si>
    <t>المنتجات المطاطية الأخرى</t>
  </si>
  <si>
    <t>صناعة منتجات اللدائن</t>
  </si>
  <si>
    <t>صناعة المنتجات الخزفية الحرارية</t>
  </si>
  <si>
    <t>صناعة المنتجات الطفلية الإنشائية</t>
  </si>
  <si>
    <t>صناعة الأسمنت والجير والجص</t>
  </si>
  <si>
    <t>قطع وتشكيل واتمام تجهيز الأحجار</t>
  </si>
  <si>
    <t>صناعة الحديد والصلب</t>
  </si>
  <si>
    <t>صناعة المعادن الثمينة غيرالحديدية والصلب</t>
  </si>
  <si>
    <t>سبك المعادن غير حديدية (العلب والصفائح)</t>
  </si>
  <si>
    <t>صناعة المنتجات المعدنية الإنشائية</t>
  </si>
  <si>
    <t>صناعة الصهاريج والخزانات والأوعية المعدنية</t>
  </si>
  <si>
    <t>صناعة منتجات من المعادن المشكلة الأخرى الغير مصنفة في مكان آخر</t>
  </si>
  <si>
    <t>صناعةالادوات والأجهزة المستخدمة لاغراض القياس والتحقق والإختبار والملاحة وغيرها من الأغراض عدا معدات ضبط العمليات الصناعية</t>
  </si>
  <si>
    <t>صناعة المحركات والمولدات والمحولات الكهربائية وصناعة أجهزة توزيع الكهرباء والتحكم فيها</t>
  </si>
  <si>
    <t>صناعة البطاريات والمركمات</t>
  </si>
  <si>
    <t>صناعة الأسلاك الإلكترونية والكهربائية والكابلات</t>
  </si>
  <si>
    <t>صناعة معدات الإضاءة الكهربائية</t>
  </si>
  <si>
    <t>صناعة الأجهزة المنزلية</t>
  </si>
  <si>
    <t>صناعة المحركات والتوربينات بأستثناء محركات الطائرات والسيارات والدراجات البخارية</t>
  </si>
  <si>
    <t>صناعة العدد الآلية</t>
  </si>
  <si>
    <t>صناعة آلات تجهيز الأغذية والمشروبات والتبغ</t>
  </si>
  <si>
    <t>صناعة الآلات ذات الأغراض العامة الاخرى</t>
  </si>
  <si>
    <t xml:space="preserve">صناعة المكائن والمعدات الزراعية </t>
  </si>
  <si>
    <t>صناعة تجميع السيارات</t>
  </si>
  <si>
    <t>صناعة هياكل ومقطورات المركبات</t>
  </si>
  <si>
    <t>صناعة أجزاء وقطع غيار السيارات</t>
  </si>
  <si>
    <t>صناعات تحويلية أخرى غير مصنفة في موقع آخر</t>
  </si>
  <si>
    <t>صناعة الأثاث والمنتجات الخشبية غير المصنفة في مكان آخر</t>
  </si>
  <si>
    <t>صناعة المعدات الكهربائية غير المصنفة في موضع آخر</t>
  </si>
  <si>
    <t>صناعة حقائب الأمتعة وحقائب اليد والسروج والأعنة</t>
  </si>
  <si>
    <t>صناعة الحاسبات والأجهزة الطرفية</t>
  </si>
  <si>
    <t>التوزيع النسبي للمعامل حسب القطاع %</t>
  </si>
  <si>
    <t>صناعة المنتجات النفطية المكررة</t>
  </si>
  <si>
    <t>صناعة منتجات الألبان والمثلجات</t>
  </si>
  <si>
    <t>صناعة منتجات غذائية أخرى غيرمصنفة في مكان آخر</t>
  </si>
  <si>
    <t>صناعة الأسمدة والمركبات الأزوتيه</t>
  </si>
  <si>
    <t>صناعة الإطارات والأنابيب المطاطية وتجديد الاسطح الخارجية للأطارات المطاطية وإعادة بنائها</t>
  </si>
  <si>
    <t>صناعة وسائل الأتصال</t>
  </si>
  <si>
    <t>صناعة التلفزيون والراديو وأجهزة التسجيل والعرض</t>
  </si>
  <si>
    <t>صناعة المعدات الطبية والجراحية وأجهزة تقويم الأعضاء</t>
  </si>
  <si>
    <t>صناعة آلات إنتاج النسيج والملبوسات والجلود وصناعة الآلات المتخصصة لأغراض أخرى</t>
  </si>
  <si>
    <t>صناعة الأصناف المنتجة من الخرسانة والأسمنت والجص</t>
  </si>
  <si>
    <t>عنوان النشاط  الإقتصادي</t>
  </si>
  <si>
    <t>عدد المعامل لكل نشاط</t>
  </si>
  <si>
    <t>عدد المعامل حسب  عدد وجبات العمل</t>
  </si>
  <si>
    <t>التوزيع النسبي للمعامل حسب عدد وجبات العمل %</t>
  </si>
  <si>
    <t>عنوان النشاط الإقتصادي</t>
  </si>
  <si>
    <t>(1) تابع / جدول</t>
  </si>
  <si>
    <t>(2) تابع / جدول</t>
  </si>
  <si>
    <t xml:space="preserve">(2) جدول </t>
  </si>
  <si>
    <t xml:space="preserve">(3) جدول </t>
  </si>
  <si>
    <t xml:space="preserve">(4) جدول </t>
  </si>
  <si>
    <t xml:space="preserve">(5) جدول </t>
  </si>
  <si>
    <t xml:space="preserve">(6) جدول </t>
  </si>
  <si>
    <t xml:space="preserve">(7) جدول </t>
  </si>
  <si>
    <t xml:space="preserve">(8) جدول </t>
  </si>
  <si>
    <t xml:space="preserve">(9) جدول </t>
  </si>
  <si>
    <t xml:space="preserve">(10) جدول </t>
  </si>
  <si>
    <t xml:space="preserve">(11) جدول </t>
  </si>
  <si>
    <t>(11) تابع / جدول</t>
  </si>
  <si>
    <t xml:space="preserve">(12) جدول </t>
  </si>
  <si>
    <t>(12) تابع / جدول</t>
  </si>
  <si>
    <t>(1) جدول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</si>
</sst>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#.0"/>
    <numFmt numFmtId="166" formatCode="###0"/>
  </numFmts>
  <fonts count="22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</font>
    <font>
      <sz val="9"/>
      <color indexed="8"/>
      <name val="Arial"/>
    </font>
    <font>
      <sz val="16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B4DE"/>
        <bgColor indexed="64"/>
      </patternFill>
    </fill>
    <fill>
      <patternFill patternType="solid">
        <fgColor rgb="FFE8D8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0" fontId="11" fillId="0" borderId="0"/>
    <xf numFmtId="0" fontId="9" fillId="0" borderId="0"/>
    <xf numFmtId="0" fontId="17" fillId="0" borderId="0"/>
    <xf numFmtId="0" fontId="19" fillId="0" borderId="0"/>
    <xf numFmtId="0" fontId="9" fillId="0" borderId="0"/>
  </cellStyleXfs>
  <cellXfs count="27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6" fillId="0" borderId="6" xfId="0" applyFont="1" applyBorder="1" applyAlignment="1">
      <alignment vertical="center"/>
    </xf>
    <xf numFmtId="166" fontId="4" fillId="0" borderId="0" xfId="0" applyNumberFormat="1" applyFont="1" applyAlignment="1">
      <alignment horizontal="center" vertical="center"/>
    </xf>
    <xf numFmtId="0" fontId="14" fillId="0" borderId="25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left" vertical="top" wrapText="1"/>
    </xf>
    <xf numFmtId="0" fontId="7" fillId="4" borderId="2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164" fontId="3" fillId="5" borderId="0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wrapText="1"/>
    </xf>
    <xf numFmtId="0" fontId="14" fillId="0" borderId="33" xfId="0" applyFont="1" applyBorder="1" applyAlignment="1">
      <alignment horizontal="right" vertical="top" wrapText="1"/>
    </xf>
    <xf numFmtId="0" fontId="14" fillId="0" borderId="10" xfId="0" applyFont="1" applyBorder="1" applyAlignment="1">
      <alignment horizontal="right" vertical="top" wrapText="1"/>
    </xf>
    <xf numFmtId="166" fontId="14" fillId="0" borderId="10" xfId="0" applyNumberFormat="1" applyFont="1" applyBorder="1" applyAlignment="1">
      <alignment horizontal="right" vertical="top"/>
    </xf>
    <xf numFmtId="166" fontId="14" fillId="0" borderId="15" xfId="0" applyNumberFormat="1" applyFont="1" applyBorder="1" applyAlignment="1">
      <alignment horizontal="right" vertical="top"/>
    </xf>
    <xf numFmtId="0" fontId="14" fillId="0" borderId="34" xfId="0" applyFont="1" applyBorder="1" applyAlignment="1">
      <alignment horizontal="right" vertical="top" wrapText="1"/>
    </xf>
    <xf numFmtId="0" fontId="14" fillId="0" borderId="11" xfId="0" applyFont="1" applyBorder="1" applyAlignment="1">
      <alignment horizontal="right" vertical="top" wrapText="1"/>
    </xf>
    <xf numFmtId="166" fontId="14" fillId="0" borderId="11" xfId="0" applyNumberFormat="1" applyFont="1" applyBorder="1" applyAlignment="1">
      <alignment horizontal="right" vertical="top"/>
    </xf>
    <xf numFmtId="166" fontId="14" fillId="0" borderId="16" xfId="0" applyNumberFormat="1" applyFont="1" applyBorder="1" applyAlignment="1">
      <alignment horizontal="right" vertical="top"/>
    </xf>
    <xf numFmtId="0" fontId="14" fillId="0" borderId="16" xfId="0" applyFont="1" applyBorder="1" applyAlignment="1">
      <alignment horizontal="right" vertical="top" wrapText="1"/>
    </xf>
    <xf numFmtId="166" fontId="14" fillId="0" borderId="34" xfId="0" applyNumberFormat="1" applyFont="1" applyBorder="1" applyAlignment="1">
      <alignment horizontal="right" vertical="top"/>
    </xf>
    <xf numFmtId="166" fontId="14" fillId="0" borderId="37" xfId="0" applyNumberFormat="1" applyFont="1" applyBorder="1" applyAlignment="1">
      <alignment horizontal="right" vertical="top"/>
    </xf>
    <xf numFmtId="166" fontId="14" fillId="0" borderId="12" xfId="0" applyNumberFormat="1" applyFont="1" applyBorder="1" applyAlignment="1">
      <alignment horizontal="right" vertical="top"/>
    </xf>
    <xf numFmtId="166" fontId="14" fillId="0" borderId="17" xfId="0" applyNumberFormat="1" applyFont="1" applyBorder="1" applyAlignment="1">
      <alignment horizontal="right" vertical="top"/>
    </xf>
    <xf numFmtId="1" fontId="3" fillId="4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4" borderId="18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left" vertical="top" wrapText="1"/>
    </xf>
    <xf numFmtId="0" fontId="14" fillId="0" borderId="45" xfId="0" applyFont="1" applyBorder="1" applyAlignment="1">
      <alignment horizontal="right" vertical="top" wrapText="1"/>
    </xf>
    <xf numFmtId="0" fontId="14" fillId="0" borderId="46" xfId="0" applyFont="1" applyBorder="1" applyAlignment="1">
      <alignment horizontal="right" vertical="top" wrapText="1"/>
    </xf>
    <xf numFmtId="166" fontId="14" fillId="0" borderId="46" xfId="0" applyNumberFormat="1" applyFont="1" applyBorder="1" applyAlignment="1">
      <alignment horizontal="right" vertical="top"/>
    </xf>
    <xf numFmtId="166" fontId="14" fillId="0" borderId="47" xfId="0" applyNumberFormat="1" applyFont="1" applyBorder="1" applyAlignment="1">
      <alignment horizontal="right" vertical="top"/>
    </xf>
    <xf numFmtId="166" fontId="14" fillId="0" borderId="48" xfId="0" applyNumberFormat="1" applyFont="1" applyBorder="1" applyAlignment="1">
      <alignment horizontal="right" vertical="top"/>
    </xf>
    <xf numFmtId="0" fontId="6" fillId="0" borderId="49" xfId="0" applyFont="1" applyBorder="1" applyAlignment="1">
      <alignment vertical="center"/>
    </xf>
    <xf numFmtId="166" fontId="14" fillId="0" borderId="45" xfId="0" applyNumberFormat="1" applyFont="1" applyBorder="1" applyAlignment="1">
      <alignment horizontal="right" vertical="top"/>
    </xf>
    <xf numFmtId="0" fontId="17" fillId="0" borderId="0" xfId="3"/>
    <xf numFmtId="0" fontId="18" fillId="7" borderId="31" xfId="3" applyFont="1" applyFill="1" applyBorder="1" applyAlignment="1">
      <alignment horizontal="center" wrapText="1"/>
    </xf>
    <xf numFmtId="0" fontId="18" fillId="0" borderId="13" xfId="3" applyFont="1" applyBorder="1" applyAlignment="1">
      <alignment horizontal="center" wrapText="1"/>
    </xf>
    <xf numFmtId="0" fontId="18" fillId="7" borderId="13" xfId="3" applyFont="1" applyFill="1" applyBorder="1" applyAlignment="1">
      <alignment horizontal="center" wrapText="1"/>
    </xf>
    <xf numFmtId="0" fontId="18" fillId="8" borderId="13" xfId="3" applyFont="1" applyFill="1" applyBorder="1" applyAlignment="1">
      <alignment horizontal="center" wrapText="1"/>
    </xf>
    <xf numFmtId="0" fontId="18" fillId="0" borderId="14" xfId="3" applyFont="1" applyBorder="1" applyAlignment="1">
      <alignment horizontal="center" wrapText="1"/>
    </xf>
    <xf numFmtId="0" fontId="18" fillId="0" borderId="58" xfId="3" applyFont="1" applyBorder="1" applyAlignment="1">
      <alignment horizontal="center" wrapText="1"/>
    </xf>
    <xf numFmtId="0" fontId="18" fillId="0" borderId="59" xfId="3" applyFont="1" applyBorder="1" applyAlignment="1">
      <alignment horizontal="center" wrapText="1"/>
    </xf>
    <xf numFmtId="0" fontId="18" fillId="0" borderId="60" xfId="3" applyFont="1" applyBorder="1" applyAlignment="1">
      <alignment horizontal="center" wrapText="1"/>
    </xf>
    <xf numFmtId="0" fontId="18" fillId="0" borderId="25" xfId="3" applyFont="1" applyBorder="1" applyAlignment="1">
      <alignment horizontal="left" vertical="top" wrapText="1"/>
    </xf>
    <xf numFmtId="166" fontId="18" fillId="0" borderId="33" xfId="3" applyNumberFormat="1" applyFont="1" applyBorder="1" applyAlignment="1">
      <alignment horizontal="right" vertical="top"/>
    </xf>
    <xf numFmtId="166" fontId="18" fillId="0" borderId="10" xfId="3" applyNumberFormat="1" applyFont="1" applyBorder="1" applyAlignment="1">
      <alignment horizontal="right" vertical="top"/>
    </xf>
    <xf numFmtId="166" fontId="18" fillId="6" borderId="10" xfId="3" applyNumberFormat="1" applyFont="1" applyFill="1" applyBorder="1" applyAlignment="1">
      <alignment horizontal="right" vertical="top"/>
    </xf>
    <xf numFmtId="166" fontId="18" fillId="0" borderId="15" xfId="3" applyNumberFormat="1" applyFont="1" applyBorder="1" applyAlignment="1">
      <alignment horizontal="right" vertical="top"/>
    </xf>
    <xf numFmtId="0" fontId="18" fillId="0" borderId="30" xfId="3" applyFont="1" applyBorder="1" applyAlignment="1">
      <alignment horizontal="left" vertical="top" wrapText="1"/>
    </xf>
    <xf numFmtId="166" fontId="18" fillId="0" borderId="34" xfId="3" applyNumberFormat="1" applyFont="1" applyBorder="1" applyAlignment="1">
      <alignment horizontal="right" vertical="top"/>
    </xf>
    <xf numFmtId="166" fontId="18" fillId="0" borderId="11" xfId="3" applyNumberFormat="1" applyFont="1" applyBorder="1" applyAlignment="1">
      <alignment horizontal="right" vertical="top"/>
    </xf>
    <xf numFmtId="166" fontId="18" fillId="6" borderId="11" xfId="3" applyNumberFormat="1" applyFont="1" applyFill="1" applyBorder="1" applyAlignment="1">
      <alignment horizontal="right" vertical="top"/>
    </xf>
    <xf numFmtId="166" fontId="18" fillId="0" borderId="16" xfId="3" applyNumberFormat="1" applyFont="1" applyBorder="1" applyAlignment="1">
      <alignment horizontal="right" vertical="top"/>
    </xf>
    <xf numFmtId="0" fontId="18" fillId="0" borderId="36" xfId="3" applyFont="1" applyBorder="1" applyAlignment="1">
      <alignment horizontal="left" vertical="top" wrapText="1"/>
    </xf>
    <xf numFmtId="166" fontId="18" fillId="7" borderId="37" xfId="3" applyNumberFormat="1" applyFont="1" applyFill="1" applyBorder="1" applyAlignment="1">
      <alignment horizontal="right" vertical="top"/>
    </xf>
    <xf numFmtId="166" fontId="18" fillId="0" borderId="12" xfId="3" applyNumberFormat="1" applyFont="1" applyBorder="1" applyAlignment="1">
      <alignment horizontal="right" vertical="top"/>
    </xf>
    <xf numFmtId="166" fontId="18" fillId="7" borderId="12" xfId="3" applyNumberFormat="1" applyFont="1" applyFill="1" applyBorder="1" applyAlignment="1">
      <alignment horizontal="right" vertical="top"/>
    </xf>
    <xf numFmtId="166" fontId="18" fillId="8" borderId="12" xfId="3" applyNumberFormat="1" applyFont="1" applyFill="1" applyBorder="1" applyAlignment="1">
      <alignment horizontal="right" vertical="top"/>
    </xf>
    <xf numFmtId="166" fontId="18" fillId="0" borderId="17" xfId="3" applyNumberFormat="1" applyFont="1" applyBorder="1" applyAlignment="1">
      <alignment horizontal="right" vertical="top"/>
    </xf>
    <xf numFmtId="0" fontId="18" fillId="8" borderId="31" xfId="3" applyFont="1" applyFill="1" applyBorder="1" applyAlignment="1">
      <alignment horizontal="center" wrapText="1"/>
    </xf>
    <xf numFmtId="0" fontId="18" fillId="8" borderId="58" xfId="3" applyFont="1" applyFill="1" applyBorder="1" applyAlignment="1">
      <alignment horizontal="center" wrapText="1"/>
    </xf>
    <xf numFmtId="0" fontId="18" fillId="8" borderId="59" xfId="3" applyFont="1" applyFill="1" applyBorder="1" applyAlignment="1">
      <alignment horizontal="center" wrapText="1"/>
    </xf>
    <xf numFmtId="165" fontId="18" fillId="0" borderId="33" xfId="3" applyNumberFormat="1" applyFont="1" applyBorder="1" applyAlignment="1">
      <alignment horizontal="right" vertical="top"/>
    </xf>
    <xf numFmtId="165" fontId="18" fillId="0" borderId="10" xfId="3" applyNumberFormat="1" applyFont="1" applyBorder="1" applyAlignment="1">
      <alignment horizontal="right" vertical="top"/>
    </xf>
    <xf numFmtId="165" fontId="18" fillId="0" borderId="15" xfId="3" applyNumberFormat="1" applyFont="1" applyBorder="1" applyAlignment="1">
      <alignment horizontal="right" vertical="top"/>
    </xf>
    <xf numFmtId="165" fontId="18" fillId="0" borderId="34" xfId="3" applyNumberFormat="1" applyFont="1" applyBorder="1" applyAlignment="1">
      <alignment horizontal="right" vertical="top"/>
    </xf>
    <xf numFmtId="165" fontId="18" fillId="0" borderId="11" xfId="3" applyNumberFormat="1" applyFont="1" applyBorder="1" applyAlignment="1">
      <alignment horizontal="right" vertical="top"/>
    </xf>
    <xf numFmtId="165" fontId="18" fillId="0" borderId="16" xfId="3" applyNumberFormat="1" applyFont="1" applyBorder="1" applyAlignment="1">
      <alignment horizontal="right" vertical="top"/>
    </xf>
    <xf numFmtId="165" fontId="18" fillId="7" borderId="37" xfId="3" applyNumberFormat="1" applyFont="1" applyFill="1" applyBorder="1" applyAlignment="1">
      <alignment horizontal="right" vertical="top"/>
    </xf>
    <xf numFmtId="165" fontId="18" fillId="0" borderId="12" xfId="3" applyNumberFormat="1" applyFont="1" applyBorder="1" applyAlignment="1">
      <alignment horizontal="right" vertical="top"/>
    </xf>
    <xf numFmtId="165" fontId="18" fillId="8" borderId="12" xfId="3" applyNumberFormat="1" applyFont="1" applyFill="1" applyBorder="1" applyAlignment="1">
      <alignment horizontal="right" vertical="top"/>
    </xf>
    <xf numFmtId="165" fontId="18" fillId="0" borderId="17" xfId="3" applyNumberFormat="1" applyFont="1" applyBorder="1" applyAlignment="1">
      <alignment horizontal="right" vertical="top"/>
    </xf>
    <xf numFmtId="0" fontId="7" fillId="4" borderId="5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31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52" xfId="0" applyFont="1" applyBorder="1" applyAlignment="1">
      <alignment horizontal="left" vertical="top" wrapText="1"/>
    </xf>
    <xf numFmtId="0" fontId="14" fillId="0" borderId="53" xfId="0" applyFont="1" applyBorder="1" applyAlignment="1">
      <alignment horizontal="right" vertical="top" wrapText="1"/>
    </xf>
    <xf numFmtId="166" fontId="14" fillId="0" borderId="53" xfId="0" applyNumberFormat="1" applyFont="1" applyBorder="1" applyAlignment="1">
      <alignment horizontal="right" vertical="top"/>
    </xf>
    <xf numFmtId="1" fontId="6" fillId="0" borderId="49" xfId="0" applyNumberFormat="1" applyFont="1" applyBorder="1" applyAlignment="1">
      <alignment vertical="center"/>
    </xf>
    <xf numFmtId="0" fontId="10" fillId="0" borderId="11" xfId="0" applyFont="1" applyBorder="1" applyAlignment="1">
      <alignment horizontal="right" vertical="top" wrapText="1"/>
    </xf>
    <xf numFmtId="166" fontId="14" fillId="0" borderId="62" xfId="0" applyNumberFormat="1" applyFont="1" applyBorder="1" applyAlignment="1">
      <alignment horizontal="right" vertical="top"/>
    </xf>
    <xf numFmtId="1" fontId="6" fillId="0" borderId="52" xfId="0" applyNumberFormat="1" applyFont="1" applyBorder="1" applyAlignment="1">
      <alignment vertical="center"/>
    </xf>
    <xf numFmtId="0" fontId="4" fillId="4" borderId="20" xfId="0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0" fontId="14" fillId="0" borderId="48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6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5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6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readingOrder="2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6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9" borderId="3" xfId="0" applyFont="1" applyFill="1" applyBorder="1" applyAlignment="1">
      <alignment horizontal="right" vertical="center"/>
    </xf>
    <xf numFmtId="0" fontId="4" fillId="9" borderId="3" xfId="0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vertical="center"/>
    </xf>
    <xf numFmtId="0" fontId="7" fillId="9" borderId="3" xfId="0" applyFont="1" applyFill="1" applyBorder="1" applyAlignment="1">
      <alignment horizontal="right" vertical="center" wrapText="1"/>
    </xf>
    <xf numFmtId="0" fontId="2" fillId="5" borderId="0" xfId="0" applyFont="1" applyFill="1" applyBorder="1" applyAlignment="1">
      <alignment horizontal="right" vertical="center"/>
    </xf>
    <xf numFmtId="0" fontId="8" fillId="9" borderId="3" xfId="0" applyFont="1" applyFill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2" fillId="9" borderId="23" xfId="0" applyFont="1" applyFill="1" applyBorder="1" applyAlignment="1">
      <alignment horizontal="right" vertical="center"/>
    </xf>
    <xf numFmtId="166" fontId="13" fillId="0" borderId="38" xfId="2" applyNumberFormat="1" applyFont="1" applyBorder="1" applyAlignment="1">
      <alignment horizontal="right" vertical="center"/>
    </xf>
    <xf numFmtId="166" fontId="13" fillId="0" borderId="20" xfId="0" applyNumberFormat="1" applyFont="1" applyBorder="1" applyAlignment="1">
      <alignment horizontal="right" vertical="center"/>
    </xf>
    <xf numFmtId="0" fontId="2" fillId="9" borderId="21" xfId="0" applyFont="1" applyFill="1" applyBorder="1" applyAlignment="1">
      <alignment horizontal="right" vertical="center"/>
    </xf>
    <xf numFmtId="166" fontId="13" fillId="0" borderId="38" xfId="2" applyNumberFormat="1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0" borderId="5" xfId="0" applyNumberFormat="1" applyFont="1" applyBorder="1" applyAlignment="1">
      <alignment horizontal="right" vertical="center"/>
    </xf>
    <xf numFmtId="0" fontId="2" fillId="9" borderId="65" xfId="0" applyFont="1" applyFill="1" applyBorder="1" applyAlignment="1">
      <alignment horizontal="right" vertical="center"/>
    </xf>
    <xf numFmtId="166" fontId="13" fillId="0" borderId="5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4" fillId="9" borderId="23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9" borderId="23" xfId="0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right" vertical="center"/>
    </xf>
    <xf numFmtId="0" fontId="4" fillId="9" borderId="65" xfId="0" applyFont="1" applyFill="1" applyBorder="1" applyAlignment="1">
      <alignment horizontal="right" vertical="center" wrapText="1"/>
    </xf>
    <xf numFmtId="166" fontId="13" fillId="0" borderId="8" xfId="0" applyNumberFormat="1" applyFont="1" applyBorder="1" applyAlignment="1">
      <alignment horizontal="right" vertical="center"/>
    </xf>
    <xf numFmtId="0" fontId="2" fillId="10" borderId="0" xfId="0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4" fillId="9" borderId="51" xfId="0" applyFont="1" applyFill="1" applyBorder="1" applyAlignment="1">
      <alignment horizontal="right" vertical="center" wrapText="1"/>
    </xf>
    <xf numFmtId="0" fontId="4" fillId="9" borderId="8" xfId="0" applyFont="1" applyFill="1" applyBorder="1" applyAlignment="1">
      <alignment horizontal="right" vertical="center"/>
    </xf>
    <xf numFmtId="0" fontId="4" fillId="9" borderId="21" xfId="0" applyFont="1" applyFill="1" applyBorder="1" applyAlignment="1">
      <alignment horizontal="right" vertical="center"/>
    </xf>
    <xf numFmtId="0" fontId="3" fillId="9" borderId="3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2" fillId="0" borderId="63" xfId="0" applyFont="1" applyFill="1" applyBorder="1" applyAlignment="1">
      <alignment horizontal="right" vertical="center"/>
    </xf>
    <xf numFmtId="0" fontId="2" fillId="10" borderId="2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" fillId="9" borderId="3" xfId="0" applyFont="1" applyFill="1" applyBorder="1" applyAlignment="1">
      <alignment horizontal="right" vertical="center"/>
    </xf>
    <xf numFmtId="0" fontId="2" fillId="9" borderId="3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164" fontId="3" fillId="0" borderId="2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6" fillId="0" borderId="67" xfId="0" applyFont="1" applyBorder="1" applyAlignment="1">
      <alignment horizontal="right" vertical="center"/>
    </xf>
    <xf numFmtId="0" fontId="3" fillId="0" borderId="6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readingOrder="2"/>
    </xf>
    <xf numFmtId="0" fontId="4" fillId="9" borderId="65" xfId="0" applyFont="1" applyFill="1" applyBorder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1" fontId="3" fillId="0" borderId="22" xfId="0" applyNumberFormat="1" applyFont="1" applyBorder="1" applyAlignment="1">
      <alignment horizontal="right" vertical="center"/>
    </xf>
    <xf numFmtId="166" fontId="13" fillId="0" borderId="22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166" fontId="13" fillId="0" borderId="8" xfId="0" applyNumberFormat="1" applyFont="1" applyBorder="1" applyAlignment="1">
      <alignment vertical="center"/>
    </xf>
    <xf numFmtId="0" fontId="2" fillId="0" borderId="5" xfId="0" applyFont="1" applyBorder="1" applyAlignment="1">
      <alignment horizontal="right" vertical="center" wrapText="1"/>
    </xf>
    <xf numFmtId="0" fontId="2" fillId="10" borderId="4" xfId="0" applyFont="1" applyFill="1" applyBorder="1" applyAlignment="1">
      <alignment horizontal="right" vertical="center"/>
    </xf>
    <xf numFmtId="0" fontId="3" fillId="10" borderId="4" xfId="0" applyFont="1" applyFill="1" applyBorder="1" applyAlignment="1">
      <alignment horizontal="right" vertical="center"/>
    </xf>
    <xf numFmtId="164" fontId="3" fillId="10" borderId="64" xfId="0" applyNumberFormat="1" applyFont="1" applyFill="1" applyBorder="1" applyAlignment="1">
      <alignment horizontal="right" vertical="center"/>
    </xf>
    <xf numFmtId="0" fontId="3" fillId="10" borderId="64" xfId="0" applyFont="1" applyFill="1" applyBorder="1" applyAlignment="1">
      <alignment horizontal="right" vertical="center"/>
    </xf>
    <xf numFmtId="164" fontId="3" fillId="10" borderId="4" xfId="0" applyNumberFormat="1" applyFont="1" applyFill="1" applyBorder="1" applyAlignment="1">
      <alignment horizontal="right" vertical="center"/>
    </xf>
    <xf numFmtId="0" fontId="2" fillId="10" borderId="18" xfId="0" applyFont="1" applyFill="1" applyBorder="1" applyAlignment="1">
      <alignment horizontal="right" vertical="center"/>
    </xf>
    <xf numFmtId="0" fontId="3" fillId="10" borderId="18" xfId="0" applyFont="1" applyFill="1" applyBorder="1" applyAlignment="1">
      <alignment horizontal="right" vertical="center"/>
    </xf>
    <xf numFmtId="164" fontId="3" fillId="10" borderId="18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 vertical="center" wrapText="1"/>
    </xf>
    <xf numFmtId="0" fontId="2" fillId="10" borderId="64" xfId="0" applyFont="1" applyFill="1" applyBorder="1" applyAlignment="1">
      <alignment horizontal="right" vertical="center" wrapText="1"/>
    </xf>
    <xf numFmtId="1" fontId="3" fillId="0" borderId="8" xfId="0" applyNumberFormat="1" applyFont="1" applyBorder="1" applyAlignment="1">
      <alignment horizontal="right" vertical="center"/>
    </xf>
    <xf numFmtId="166" fontId="3" fillId="10" borderId="64" xfId="0" applyNumberFormat="1" applyFont="1" applyFill="1" applyBorder="1" applyAlignment="1">
      <alignment horizontal="right" vertical="center"/>
    </xf>
    <xf numFmtId="0" fontId="20" fillId="0" borderId="0" xfId="4" applyFont="1" applyBorder="1" applyAlignment="1">
      <alignment horizontal="left" wrapText="1"/>
    </xf>
    <xf numFmtId="0" fontId="3" fillId="0" borderId="51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 readingOrder="1"/>
    </xf>
    <xf numFmtId="0" fontId="2" fillId="0" borderId="63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right" vertical="center" wrapText="1"/>
    </xf>
    <xf numFmtId="0" fontId="2" fillId="10" borderId="2" xfId="0" applyFont="1" applyFill="1" applyBorder="1" applyAlignment="1">
      <alignment horizontal="right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/>
    </xf>
    <xf numFmtId="0" fontId="2" fillId="10" borderId="2" xfId="0" applyFont="1" applyFill="1" applyBorder="1" applyAlignment="1">
      <alignment horizontal="right" vertical="center"/>
    </xf>
    <xf numFmtId="0" fontId="2" fillId="10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2" fillId="10" borderId="51" xfId="0" applyFont="1" applyFill="1" applyBorder="1" applyAlignment="1">
      <alignment horizontal="right" vertical="center" wrapText="1"/>
    </xf>
    <xf numFmtId="0" fontId="2" fillId="10" borderId="0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 wrapText="1" readingOrder="1"/>
    </xf>
    <xf numFmtId="0" fontId="2" fillId="10" borderId="51" xfId="0" applyFont="1" applyFill="1" applyBorder="1" applyAlignment="1">
      <alignment horizontal="right" vertical="center" wrapText="1" readingOrder="1"/>
    </xf>
    <xf numFmtId="0" fontId="2" fillId="10" borderId="50" xfId="0" applyFont="1" applyFill="1" applyBorder="1" applyAlignment="1">
      <alignment horizontal="right" vertical="center" wrapText="1"/>
    </xf>
    <xf numFmtId="0" fontId="21" fillId="0" borderId="0" xfId="5" applyFont="1" applyBorder="1" applyAlignment="1">
      <alignment horizontal="right" vertical="top" wrapText="1"/>
    </xf>
    <xf numFmtId="0" fontId="21" fillId="0" borderId="66" xfId="5" applyFont="1" applyBorder="1" applyAlignment="1">
      <alignment horizontal="right" vertical="top" wrapText="1"/>
    </xf>
    <xf numFmtId="0" fontId="21" fillId="0" borderId="0" xfId="5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center" wrapText="1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wrapText="1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 wrapText="1"/>
    </xf>
    <xf numFmtId="0" fontId="0" fillId="0" borderId="25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3" xfId="0" applyBorder="1" applyAlignment="1">
      <alignment horizontal="center"/>
    </xf>
    <xf numFmtId="0" fontId="17" fillId="0" borderId="24" xfId="3" applyBorder="1" applyAlignment="1">
      <alignment horizontal="center" vertical="center" wrapText="1"/>
    </xf>
    <xf numFmtId="0" fontId="17" fillId="0" borderId="25" xfId="3" applyFont="1" applyBorder="1" applyAlignment="1">
      <alignment horizontal="center" vertical="center"/>
    </xf>
    <xf numFmtId="0" fontId="17" fillId="0" borderId="29" xfId="3" applyFont="1" applyBorder="1" applyAlignment="1">
      <alignment horizontal="center" vertical="center"/>
    </xf>
    <xf numFmtId="0" fontId="17" fillId="0" borderId="30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36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wrapText="1"/>
    </xf>
    <xf numFmtId="0" fontId="17" fillId="0" borderId="27" xfId="3" applyFont="1" applyBorder="1" applyAlignment="1">
      <alignment horizontal="center" vertical="center"/>
    </xf>
    <xf numFmtId="0" fontId="17" fillId="0" borderId="55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wrapText="1"/>
    </xf>
    <xf numFmtId="0" fontId="18" fillId="0" borderId="57" xfId="3" applyFont="1" applyBorder="1" applyAlignment="1">
      <alignment horizontal="center" wrapText="1"/>
    </xf>
    <xf numFmtId="0" fontId="17" fillId="0" borderId="28" xfId="3" applyFont="1" applyBorder="1" applyAlignment="1">
      <alignment horizontal="center" vertical="center"/>
    </xf>
    <xf numFmtId="0" fontId="18" fillId="0" borderId="32" xfId="3" applyFont="1" applyBorder="1" applyAlignment="1">
      <alignment horizontal="left" vertical="top" wrapText="1"/>
    </xf>
  </cellXfs>
  <cellStyles count="6">
    <cellStyle name="Normal" xfId="0" builtinId="0"/>
    <cellStyle name="Normal 2" xfId="1"/>
    <cellStyle name="Normal_Sheet1" xfId="2"/>
    <cellStyle name="Normal_Sheet1 2" xfId="3"/>
    <cellStyle name="Normal_Sheet11" xfId="4"/>
    <cellStyle name="Normal_Sheet15" xfId="5"/>
  </cellStyles>
  <dxfs count="0"/>
  <tableStyles count="0" defaultTableStyle="TableStyleMedium9" defaultPivotStyle="PivotStyleLight16"/>
  <colors>
    <mruColors>
      <color rgb="FF6600FF"/>
      <color rgb="FF904073"/>
      <color rgb="FF660033"/>
      <color rgb="FF003366"/>
      <color rgb="FFCCFF33"/>
      <color rgb="FF292F5F"/>
      <color rgb="FF834D59"/>
      <color rgb="FF547875"/>
      <color rgb="FF315E9F"/>
      <color rgb="FFD02A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14"/>
  <sheetViews>
    <sheetView rightToLeft="1" view="pageBreakPreview" topLeftCell="A86" zoomScale="110" zoomScaleSheetLayoutView="110" workbookViewId="0">
      <selection activeCell="X125" sqref="X120:X125"/>
    </sheetView>
  </sheetViews>
  <sheetFormatPr defaultColWidth="9.125" defaultRowHeight="14.25" x14ac:dyDescent="0.2"/>
  <cols>
    <col min="1" max="1" width="33.875" style="42" customWidth="1"/>
    <col min="2" max="2" width="7.75" style="42" customWidth="1"/>
    <col min="3" max="9" width="6.375" style="123" customWidth="1"/>
    <col min="10" max="10" width="0.75" style="123" customWidth="1"/>
    <col min="11" max="17" width="6.375" style="123" customWidth="1"/>
    <col min="18" max="18" width="22.375" customWidth="1"/>
    <col min="19" max="16384" width="9.125" style="123"/>
  </cols>
  <sheetData>
    <row r="1" spans="1:18" ht="29.25" customHeight="1" x14ac:dyDescent="0.2">
      <c r="A1" s="211" t="s">
        <v>184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8" ht="22.5" customHeight="1" thickBot="1" x14ac:dyDescent="0.25">
      <c r="A2" s="208" t="s">
        <v>285</v>
      </c>
      <c r="B2" s="9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8" ht="30.75" customHeight="1" thickTop="1" x14ac:dyDescent="0.2">
      <c r="A3" s="212" t="s">
        <v>265</v>
      </c>
      <c r="B3" s="212" t="s">
        <v>266</v>
      </c>
      <c r="C3" s="214" t="s">
        <v>59</v>
      </c>
      <c r="D3" s="214"/>
      <c r="E3" s="214"/>
      <c r="F3" s="214"/>
      <c r="G3" s="214"/>
      <c r="H3" s="214"/>
      <c r="I3" s="214"/>
      <c r="J3" s="215"/>
      <c r="K3" s="214" t="s">
        <v>254</v>
      </c>
      <c r="L3" s="214"/>
      <c r="M3" s="214"/>
      <c r="N3" s="214"/>
      <c r="O3" s="214"/>
      <c r="P3" s="214"/>
      <c r="Q3" s="214"/>
      <c r="R3" s="205"/>
    </row>
    <row r="4" spans="1:18" ht="33.75" customHeight="1" x14ac:dyDescent="0.2">
      <c r="A4" s="213"/>
      <c r="B4" s="213"/>
      <c r="C4" s="174" t="s">
        <v>1</v>
      </c>
      <c r="D4" s="174" t="s">
        <v>2</v>
      </c>
      <c r="E4" s="174" t="s">
        <v>3</v>
      </c>
      <c r="F4" s="174" t="s">
        <v>4</v>
      </c>
      <c r="G4" s="174" t="s">
        <v>5</v>
      </c>
      <c r="H4" s="175" t="s">
        <v>160</v>
      </c>
      <c r="I4" s="174" t="s">
        <v>24</v>
      </c>
      <c r="J4" s="172"/>
      <c r="K4" s="174" t="s">
        <v>1</v>
      </c>
      <c r="L4" s="174" t="s">
        <v>2</v>
      </c>
      <c r="M4" s="174" t="s">
        <v>3</v>
      </c>
      <c r="N4" s="174" t="s">
        <v>4</v>
      </c>
      <c r="O4" s="174" t="s">
        <v>5</v>
      </c>
      <c r="P4" s="175" t="s">
        <v>160</v>
      </c>
      <c r="Q4" s="174" t="s">
        <v>24</v>
      </c>
      <c r="R4" s="205"/>
    </row>
    <row r="5" spans="1:18" ht="36.75" customHeight="1" x14ac:dyDescent="0.2">
      <c r="A5" s="176" t="s">
        <v>191</v>
      </c>
      <c r="B5" s="127">
        <v>7</v>
      </c>
      <c r="C5" s="127">
        <v>0</v>
      </c>
      <c r="D5" s="127">
        <v>0</v>
      </c>
      <c r="E5" s="127">
        <v>0</v>
      </c>
      <c r="F5" s="127">
        <v>7</v>
      </c>
      <c r="G5" s="127">
        <v>0</v>
      </c>
      <c r="H5" s="127">
        <v>0</v>
      </c>
      <c r="I5" s="127">
        <f t="shared" ref="I5:I16" si="0">SUM(C5:H5)</f>
        <v>7</v>
      </c>
      <c r="J5" s="127"/>
      <c r="K5" s="128">
        <f>C5/$I5*100</f>
        <v>0</v>
      </c>
      <c r="L5" s="128">
        <f t="shared" ref="L5:P16" si="1">D5/$I5*100</f>
        <v>0</v>
      </c>
      <c r="M5" s="128">
        <f t="shared" si="1"/>
        <v>0</v>
      </c>
      <c r="N5" s="128">
        <f t="shared" si="1"/>
        <v>100</v>
      </c>
      <c r="O5" s="128">
        <f t="shared" si="1"/>
        <v>0</v>
      </c>
      <c r="P5" s="128">
        <f t="shared" si="1"/>
        <v>0</v>
      </c>
      <c r="Q5" s="128">
        <f>SUM(K5:P5)</f>
        <v>100</v>
      </c>
    </row>
    <row r="6" spans="1:18" ht="36.75" customHeight="1" x14ac:dyDescent="0.2">
      <c r="A6" s="176" t="s">
        <v>192</v>
      </c>
      <c r="B6" s="127">
        <v>30</v>
      </c>
      <c r="C6" s="127">
        <v>0</v>
      </c>
      <c r="D6" s="127">
        <v>0</v>
      </c>
      <c r="E6" s="127">
        <v>1</v>
      </c>
      <c r="F6" s="127">
        <v>29</v>
      </c>
      <c r="G6" s="127">
        <v>0</v>
      </c>
      <c r="H6" s="127">
        <v>0</v>
      </c>
      <c r="I6" s="127">
        <f t="shared" si="0"/>
        <v>30</v>
      </c>
      <c r="J6" s="127"/>
      <c r="K6" s="128">
        <f t="shared" ref="K6:K16" si="2">C6/$I6*100</f>
        <v>0</v>
      </c>
      <c r="L6" s="128">
        <f t="shared" si="1"/>
        <v>0</v>
      </c>
      <c r="M6" s="128">
        <f t="shared" si="1"/>
        <v>3.3333333333333335</v>
      </c>
      <c r="N6" s="128">
        <f t="shared" si="1"/>
        <v>96.666666666666671</v>
      </c>
      <c r="O6" s="128">
        <f t="shared" si="1"/>
        <v>0</v>
      </c>
      <c r="P6" s="128">
        <f t="shared" si="1"/>
        <v>0</v>
      </c>
      <c r="Q6" s="128">
        <f t="shared" ref="Q6:Q16" si="3">SUM(K6:P6)</f>
        <v>100</v>
      </c>
    </row>
    <row r="7" spans="1:18" ht="36.75" customHeight="1" x14ac:dyDescent="0.2">
      <c r="A7" s="176" t="s">
        <v>193</v>
      </c>
      <c r="B7" s="127">
        <v>9</v>
      </c>
      <c r="C7" s="127">
        <v>0</v>
      </c>
      <c r="D7" s="127">
        <v>0</v>
      </c>
      <c r="E7" s="127">
        <v>0</v>
      </c>
      <c r="F7" s="127">
        <v>9</v>
      </c>
      <c r="G7" s="127">
        <v>0</v>
      </c>
      <c r="H7" s="127">
        <v>0</v>
      </c>
      <c r="I7" s="127">
        <f t="shared" si="0"/>
        <v>9</v>
      </c>
      <c r="J7" s="127"/>
      <c r="K7" s="128">
        <f t="shared" si="2"/>
        <v>0</v>
      </c>
      <c r="L7" s="128">
        <f t="shared" si="1"/>
        <v>0</v>
      </c>
      <c r="M7" s="128">
        <f t="shared" si="1"/>
        <v>0</v>
      </c>
      <c r="N7" s="128">
        <f>F7/$I7*100</f>
        <v>100</v>
      </c>
      <c r="O7" s="128">
        <f t="shared" si="1"/>
        <v>0</v>
      </c>
      <c r="P7" s="128">
        <f t="shared" si="1"/>
        <v>0</v>
      </c>
      <c r="Q7" s="128">
        <f t="shared" si="3"/>
        <v>100</v>
      </c>
    </row>
    <row r="8" spans="1:18" ht="36.75" customHeight="1" x14ac:dyDescent="0.2">
      <c r="A8" s="176" t="s">
        <v>256</v>
      </c>
      <c r="B8" s="127">
        <v>46</v>
      </c>
      <c r="C8" s="127">
        <v>1</v>
      </c>
      <c r="D8" s="127">
        <v>0</v>
      </c>
      <c r="E8" s="127">
        <v>1</v>
      </c>
      <c r="F8" s="127">
        <v>42</v>
      </c>
      <c r="G8" s="127">
        <v>0</v>
      </c>
      <c r="H8" s="127">
        <v>2</v>
      </c>
      <c r="I8" s="127">
        <f t="shared" si="0"/>
        <v>46</v>
      </c>
      <c r="J8" s="127"/>
      <c r="K8" s="128">
        <f t="shared" si="2"/>
        <v>2.1739130434782608</v>
      </c>
      <c r="L8" s="128">
        <f t="shared" si="1"/>
        <v>0</v>
      </c>
      <c r="M8" s="128">
        <f t="shared" si="1"/>
        <v>2.1739130434782608</v>
      </c>
      <c r="N8" s="128">
        <f t="shared" si="1"/>
        <v>91.304347826086953</v>
      </c>
      <c r="O8" s="128">
        <f t="shared" si="1"/>
        <v>0</v>
      </c>
      <c r="P8" s="128">
        <f t="shared" si="1"/>
        <v>4.3478260869565215</v>
      </c>
      <c r="Q8" s="128">
        <f t="shared" si="3"/>
        <v>99.999999999999986</v>
      </c>
    </row>
    <row r="9" spans="1:18" ht="36.75" customHeight="1" x14ac:dyDescent="0.2">
      <c r="A9" s="176" t="s">
        <v>195</v>
      </c>
      <c r="B9" s="127">
        <v>235</v>
      </c>
      <c r="C9" s="127">
        <v>1</v>
      </c>
      <c r="D9" s="127">
        <v>1</v>
      </c>
      <c r="E9" s="127">
        <v>0</v>
      </c>
      <c r="F9" s="127">
        <v>233</v>
      </c>
      <c r="G9" s="127">
        <v>0</v>
      </c>
      <c r="H9" s="127">
        <v>0</v>
      </c>
      <c r="I9" s="127">
        <f t="shared" si="0"/>
        <v>235</v>
      </c>
      <c r="J9" s="127"/>
      <c r="K9" s="128">
        <f t="shared" si="2"/>
        <v>0.42553191489361702</v>
      </c>
      <c r="L9" s="128">
        <f t="shared" si="1"/>
        <v>0.42553191489361702</v>
      </c>
      <c r="M9" s="128">
        <f t="shared" si="1"/>
        <v>0</v>
      </c>
      <c r="N9" s="128">
        <f t="shared" si="1"/>
        <v>99.148936170212764</v>
      </c>
      <c r="O9" s="128">
        <f t="shared" si="1"/>
        <v>0</v>
      </c>
      <c r="P9" s="128">
        <f t="shared" si="1"/>
        <v>0</v>
      </c>
      <c r="Q9" s="128">
        <f t="shared" si="3"/>
        <v>100</v>
      </c>
    </row>
    <row r="10" spans="1:18" ht="36.75" customHeight="1" x14ac:dyDescent="0.2">
      <c r="A10" s="176" t="s">
        <v>194</v>
      </c>
      <c r="B10" s="127">
        <v>20</v>
      </c>
      <c r="C10" s="127">
        <v>0</v>
      </c>
      <c r="D10" s="127">
        <v>0</v>
      </c>
      <c r="E10" s="127">
        <v>0</v>
      </c>
      <c r="F10" s="127">
        <v>20</v>
      </c>
      <c r="G10" s="127">
        <v>0</v>
      </c>
      <c r="H10" s="127">
        <v>0</v>
      </c>
      <c r="I10" s="127">
        <f t="shared" si="0"/>
        <v>20</v>
      </c>
      <c r="J10" s="127"/>
      <c r="K10" s="128">
        <f t="shared" si="2"/>
        <v>0</v>
      </c>
      <c r="L10" s="128">
        <f t="shared" si="1"/>
        <v>0</v>
      </c>
      <c r="M10" s="128">
        <f t="shared" si="1"/>
        <v>0</v>
      </c>
      <c r="N10" s="128">
        <f t="shared" si="1"/>
        <v>100</v>
      </c>
      <c r="O10" s="128">
        <f t="shared" si="1"/>
        <v>0</v>
      </c>
      <c r="P10" s="128">
        <f t="shared" si="1"/>
        <v>0</v>
      </c>
      <c r="Q10" s="128">
        <f t="shared" si="3"/>
        <v>100</v>
      </c>
    </row>
    <row r="11" spans="1:18" ht="36.75" customHeight="1" x14ac:dyDescent="0.2">
      <c r="A11" s="176" t="s">
        <v>196</v>
      </c>
      <c r="B11" s="127">
        <v>6</v>
      </c>
      <c r="C11" s="127">
        <v>0</v>
      </c>
      <c r="D11" s="127">
        <v>0</v>
      </c>
      <c r="E11" s="127">
        <v>0</v>
      </c>
      <c r="F11" s="127">
        <v>6</v>
      </c>
      <c r="G11" s="127">
        <v>0</v>
      </c>
      <c r="H11" s="127">
        <v>0</v>
      </c>
      <c r="I11" s="127">
        <f t="shared" si="0"/>
        <v>6</v>
      </c>
      <c r="J11" s="127"/>
      <c r="K11" s="128">
        <f t="shared" si="2"/>
        <v>0</v>
      </c>
      <c r="L11" s="128">
        <f t="shared" si="1"/>
        <v>0</v>
      </c>
      <c r="M11" s="128">
        <f t="shared" si="1"/>
        <v>0</v>
      </c>
      <c r="N11" s="128">
        <f t="shared" si="1"/>
        <v>100</v>
      </c>
      <c r="O11" s="128">
        <f t="shared" si="1"/>
        <v>0</v>
      </c>
      <c r="P11" s="128">
        <f t="shared" si="1"/>
        <v>0</v>
      </c>
      <c r="Q11" s="128">
        <f>SUM(K11:P11)</f>
        <v>100</v>
      </c>
    </row>
    <row r="12" spans="1:18" ht="36.75" customHeight="1" x14ac:dyDescent="0.2">
      <c r="A12" s="176" t="s">
        <v>197</v>
      </c>
      <c r="B12" s="127">
        <v>2</v>
      </c>
      <c r="C12" s="127">
        <v>0</v>
      </c>
      <c r="D12" s="127">
        <v>0</v>
      </c>
      <c r="E12" s="127">
        <v>0</v>
      </c>
      <c r="F12" s="127">
        <v>2</v>
      </c>
      <c r="G12" s="127">
        <v>0</v>
      </c>
      <c r="H12" s="127">
        <v>0</v>
      </c>
      <c r="I12" s="127">
        <f t="shared" si="0"/>
        <v>2</v>
      </c>
      <c r="J12" s="127"/>
      <c r="K12" s="128">
        <f t="shared" si="2"/>
        <v>0</v>
      </c>
      <c r="L12" s="128">
        <f t="shared" si="1"/>
        <v>0</v>
      </c>
      <c r="M12" s="128">
        <f t="shared" si="1"/>
        <v>0</v>
      </c>
      <c r="N12" s="128">
        <f t="shared" si="1"/>
        <v>100</v>
      </c>
      <c r="O12" s="128">
        <f t="shared" si="1"/>
        <v>0</v>
      </c>
      <c r="P12" s="128">
        <f t="shared" si="1"/>
        <v>0</v>
      </c>
      <c r="Q12" s="128">
        <f t="shared" si="3"/>
        <v>100</v>
      </c>
    </row>
    <row r="13" spans="1:18" ht="36.75" customHeight="1" x14ac:dyDescent="0.2">
      <c r="A13" s="176" t="s">
        <v>198</v>
      </c>
      <c r="B13" s="127">
        <v>1</v>
      </c>
      <c r="C13" s="127">
        <v>0</v>
      </c>
      <c r="D13" s="127">
        <v>0</v>
      </c>
      <c r="E13" s="127">
        <v>0</v>
      </c>
      <c r="F13" s="127">
        <v>1</v>
      </c>
      <c r="G13" s="127">
        <v>0</v>
      </c>
      <c r="H13" s="127">
        <v>0</v>
      </c>
      <c r="I13" s="127">
        <f t="shared" si="0"/>
        <v>1</v>
      </c>
      <c r="J13" s="127"/>
      <c r="K13" s="128">
        <f t="shared" si="2"/>
        <v>0</v>
      </c>
      <c r="L13" s="128">
        <f t="shared" si="1"/>
        <v>0</v>
      </c>
      <c r="M13" s="128">
        <f>E13/$I13*100</f>
        <v>0</v>
      </c>
      <c r="N13" s="128">
        <f t="shared" si="1"/>
        <v>100</v>
      </c>
      <c r="O13" s="128">
        <f t="shared" si="1"/>
        <v>0</v>
      </c>
      <c r="P13" s="128">
        <f t="shared" si="1"/>
        <v>0</v>
      </c>
      <c r="Q13" s="128">
        <f t="shared" si="3"/>
        <v>100</v>
      </c>
    </row>
    <row r="14" spans="1:18" ht="36.75" customHeight="1" x14ac:dyDescent="0.2">
      <c r="A14" s="176" t="s">
        <v>257</v>
      </c>
      <c r="B14" s="127">
        <v>17</v>
      </c>
      <c r="C14" s="127">
        <v>0</v>
      </c>
      <c r="D14" s="127">
        <v>0</v>
      </c>
      <c r="E14" s="127">
        <v>0</v>
      </c>
      <c r="F14" s="127">
        <v>17</v>
      </c>
      <c r="G14" s="127">
        <v>0</v>
      </c>
      <c r="H14" s="127">
        <v>0</v>
      </c>
      <c r="I14" s="127">
        <f t="shared" si="0"/>
        <v>17</v>
      </c>
      <c r="J14" s="127"/>
      <c r="K14" s="128">
        <f t="shared" si="2"/>
        <v>0</v>
      </c>
      <c r="L14" s="128">
        <f t="shared" si="1"/>
        <v>0</v>
      </c>
      <c r="M14" s="128">
        <f t="shared" si="1"/>
        <v>0</v>
      </c>
      <c r="N14" s="128">
        <f t="shared" si="1"/>
        <v>100</v>
      </c>
      <c r="O14" s="128">
        <f t="shared" si="1"/>
        <v>0</v>
      </c>
      <c r="P14" s="128">
        <f t="shared" si="1"/>
        <v>0</v>
      </c>
      <c r="Q14" s="128">
        <f t="shared" si="3"/>
        <v>100</v>
      </c>
    </row>
    <row r="15" spans="1:18" ht="36.75" customHeight="1" x14ac:dyDescent="0.2">
      <c r="A15" s="176" t="s">
        <v>200</v>
      </c>
      <c r="B15" s="127">
        <v>25</v>
      </c>
      <c r="C15" s="127">
        <v>0</v>
      </c>
      <c r="D15" s="127">
        <v>0</v>
      </c>
      <c r="E15" s="127">
        <v>0</v>
      </c>
      <c r="F15" s="127">
        <v>25</v>
      </c>
      <c r="G15" s="127">
        <v>0</v>
      </c>
      <c r="H15" s="127">
        <v>0</v>
      </c>
      <c r="I15" s="127">
        <f t="shared" si="0"/>
        <v>25</v>
      </c>
      <c r="J15" s="127"/>
      <c r="K15" s="128">
        <f t="shared" si="2"/>
        <v>0</v>
      </c>
      <c r="L15" s="128">
        <f t="shared" si="1"/>
        <v>0</v>
      </c>
      <c r="M15" s="128">
        <f t="shared" si="1"/>
        <v>0</v>
      </c>
      <c r="N15" s="128">
        <f t="shared" si="1"/>
        <v>100</v>
      </c>
      <c r="O15" s="128">
        <f t="shared" si="1"/>
        <v>0</v>
      </c>
      <c r="P15" s="128">
        <f t="shared" si="1"/>
        <v>0</v>
      </c>
      <c r="Q15" s="128">
        <f t="shared" si="3"/>
        <v>100</v>
      </c>
    </row>
    <row r="16" spans="1:18" ht="36.75" customHeight="1" thickBot="1" x14ac:dyDescent="0.25">
      <c r="A16" s="177" t="s">
        <v>201</v>
      </c>
      <c r="B16" s="143">
        <v>85</v>
      </c>
      <c r="C16" s="143">
        <v>3</v>
      </c>
      <c r="D16" s="143">
        <v>1</v>
      </c>
      <c r="E16" s="143">
        <v>0</v>
      </c>
      <c r="F16" s="143">
        <v>81</v>
      </c>
      <c r="G16" s="143">
        <v>0</v>
      </c>
      <c r="H16" s="143">
        <v>0</v>
      </c>
      <c r="I16" s="143">
        <f t="shared" si="0"/>
        <v>85</v>
      </c>
      <c r="J16" s="143"/>
      <c r="K16" s="178">
        <f t="shared" si="2"/>
        <v>3.5294117647058822</v>
      </c>
      <c r="L16" s="178">
        <f t="shared" si="1"/>
        <v>1.1764705882352942</v>
      </c>
      <c r="M16" s="178">
        <f t="shared" si="1"/>
        <v>0</v>
      </c>
      <c r="N16" s="178">
        <f t="shared" si="1"/>
        <v>95.294117647058812</v>
      </c>
      <c r="O16" s="178">
        <f t="shared" si="1"/>
        <v>0</v>
      </c>
      <c r="P16" s="178">
        <f t="shared" si="1"/>
        <v>0</v>
      </c>
      <c r="Q16" s="178">
        <f t="shared" si="3"/>
        <v>99.999999999999986</v>
      </c>
    </row>
    <row r="17" spans="1:18" ht="15" thickTop="1" x14ac:dyDescent="0.2">
      <c r="A17" s="126"/>
      <c r="B17" s="126"/>
      <c r="Q17" s="2" t="s">
        <v>40</v>
      </c>
    </row>
    <row r="18" spans="1:18" ht="22.5" customHeight="1" x14ac:dyDescent="0.2"/>
    <row r="19" spans="1:18" ht="22.5" customHeight="1" x14ac:dyDescent="0.2">
      <c r="A19" s="209" t="s">
        <v>185</v>
      </c>
      <c r="B19" s="209"/>
      <c r="C19" s="209"/>
      <c r="D19" s="209"/>
      <c r="E19" s="209"/>
      <c r="F19" s="209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>
        <v>48</v>
      </c>
    </row>
    <row r="20" spans="1:18" ht="30.75" customHeight="1" x14ac:dyDescent="0.2">
      <c r="A20" s="211" t="s">
        <v>184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</row>
    <row r="21" spans="1:18" ht="24" customHeight="1" thickBot="1" x14ac:dyDescent="0.25">
      <c r="A21" s="207" t="s">
        <v>270</v>
      </c>
      <c r="B21" s="9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8" ht="27" customHeight="1" thickTop="1" x14ac:dyDescent="0.2">
      <c r="A22" s="212" t="s">
        <v>265</v>
      </c>
      <c r="B22" s="212" t="s">
        <v>266</v>
      </c>
      <c r="C22" s="214" t="s">
        <v>59</v>
      </c>
      <c r="D22" s="214"/>
      <c r="E22" s="214"/>
      <c r="F22" s="214"/>
      <c r="G22" s="214"/>
      <c r="H22" s="214"/>
      <c r="I22" s="214"/>
      <c r="J22" s="215"/>
      <c r="K22" s="214" t="s">
        <v>254</v>
      </c>
      <c r="L22" s="214"/>
      <c r="M22" s="214"/>
      <c r="N22" s="214"/>
      <c r="O22" s="214"/>
      <c r="P22" s="214"/>
      <c r="Q22" s="214"/>
    </row>
    <row r="23" spans="1:18" ht="27" customHeight="1" x14ac:dyDescent="0.2">
      <c r="A23" s="213"/>
      <c r="B23" s="213"/>
      <c r="C23" s="135" t="s">
        <v>1</v>
      </c>
      <c r="D23" s="135" t="s">
        <v>2</v>
      </c>
      <c r="E23" s="135" t="s">
        <v>3</v>
      </c>
      <c r="F23" s="135" t="s">
        <v>4</v>
      </c>
      <c r="G23" s="135" t="s">
        <v>5</v>
      </c>
      <c r="H23" s="136" t="s">
        <v>160</v>
      </c>
      <c r="I23" s="135" t="s">
        <v>24</v>
      </c>
      <c r="J23" s="160"/>
      <c r="K23" s="135" t="s">
        <v>1</v>
      </c>
      <c r="L23" s="135" t="s">
        <v>2</v>
      </c>
      <c r="M23" s="135" t="s">
        <v>3</v>
      </c>
      <c r="N23" s="135" t="s">
        <v>4</v>
      </c>
      <c r="O23" s="135" t="s">
        <v>5</v>
      </c>
      <c r="P23" s="136" t="s">
        <v>160</v>
      </c>
      <c r="Q23" s="135" t="s">
        <v>24</v>
      </c>
    </row>
    <row r="24" spans="1:18" ht="38.25" customHeight="1" x14ac:dyDescent="0.2">
      <c r="A24" s="176" t="s">
        <v>202</v>
      </c>
      <c r="B24" s="127">
        <v>1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1</v>
      </c>
      <c r="I24" s="127">
        <v>1</v>
      </c>
      <c r="J24" s="127"/>
      <c r="K24" s="128">
        <f>C24/$I24*100</f>
        <v>0</v>
      </c>
      <c r="L24" s="128">
        <f t="shared" ref="L24:Q24" si="4">D24/$I24*100</f>
        <v>0</v>
      </c>
      <c r="M24" s="128">
        <f t="shared" si="4"/>
        <v>0</v>
      </c>
      <c r="N24" s="128">
        <f t="shared" si="4"/>
        <v>0</v>
      </c>
      <c r="O24" s="128">
        <f t="shared" si="4"/>
        <v>0</v>
      </c>
      <c r="P24" s="128">
        <f t="shared" si="4"/>
        <v>100</v>
      </c>
      <c r="Q24" s="128">
        <f t="shared" si="4"/>
        <v>100</v>
      </c>
      <c r="R24" s="123"/>
    </row>
    <row r="25" spans="1:18" ht="38.25" customHeight="1" x14ac:dyDescent="0.2">
      <c r="A25" s="176" t="s">
        <v>168</v>
      </c>
      <c r="B25" s="127">
        <v>4</v>
      </c>
      <c r="C25" s="127">
        <v>4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4</v>
      </c>
      <c r="J25" s="127"/>
      <c r="K25" s="128">
        <f>C25/$I25*100</f>
        <v>100</v>
      </c>
      <c r="L25" s="128">
        <f t="shared" ref="L25:L26" si="5">D25/$I25*100</f>
        <v>0</v>
      </c>
      <c r="M25" s="128">
        <f t="shared" ref="M25:M26" si="6">E25/$I25*100</f>
        <v>0</v>
      </c>
      <c r="N25" s="128">
        <f t="shared" ref="N25:N26" si="7">F25/$I25*100</f>
        <v>0</v>
      </c>
      <c r="O25" s="128">
        <f t="shared" ref="O25:O26" si="8">G25/$I25*100</f>
        <v>0</v>
      </c>
      <c r="P25" s="128">
        <f t="shared" ref="P25:P26" si="9">H25/$I25*100</f>
        <v>0</v>
      </c>
      <c r="Q25" s="128">
        <f t="shared" ref="Q25:Q26" si="10">I25/$I25*100</f>
        <v>100</v>
      </c>
      <c r="R25" s="123"/>
    </row>
    <row r="26" spans="1:18" ht="38.25" customHeight="1" x14ac:dyDescent="0.2">
      <c r="A26" s="176" t="s">
        <v>203</v>
      </c>
      <c r="B26" s="127">
        <v>2</v>
      </c>
      <c r="C26" s="127">
        <v>2</v>
      </c>
      <c r="D26" s="127">
        <v>0</v>
      </c>
      <c r="E26" s="127">
        <v>0</v>
      </c>
      <c r="F26" s="127">
        <v>0</v>
      </c>
      <c r="G26" s="127">
        <v>0</v>
      </c>
      <c r="H26" s="127">
        <v>0</v>
      </c>
      <c r="I26" s="127">
        <v>2</v>
      </c>
      <c r="J26" s="127"/>
      <c r="K26" s="128">
        <f t="shared" ref="K26:K33" si="11">C26/$I26*100</f>
        <v>100</v>
      </c>
      <c r="L26" s="128">
        <f t="shared" si="5"/>
        <v>0</v>
      </c>
      <c r="M26" s="128">
        <f t="shared" si="6"/>
        <v>0</v>
      </c>
      <c r="N26" s="128">
        <f t="shared" si="7"/>
        <v>0</v>
      </c>
      <c r="O26" s="128">
        <f t="shared" si="8"/>
        <v>0</v>
      </c>
      <c r="P26" s="128">
        <f t="shared" si="9"/>
        <v>0</v>
      </c>
      <c r="Q26" s="128">
        <f t="shared" si="10"/>
        <v>100</v>
      </c>
      <c r="R26" s="123"/>
    </row>
    <row r="27" spans="1:18" ht="38.25" customHeight="1" x14ac:dyDescent="0.2">
      <c r="A27" s="176" t="s">
        <v>204</v>
      </c>
      <c r="B27" s="127">
        <v>5</v>
      </c>
      <c r="C27" s="127">
        <v>0</v>
      </c>
      <c r="D27" s="127">
        <v>4</v>
      </c>
      <c r="E27" s="127">
        <v>0</v>
      </c>
      <c r="F27" s="127">
        <v>1</v>
      </c>
      <c r="G27" s="127">
        <v>0</v>
      </c>
      <c r="H27" s="127">
        <v>0</v>
      </c>
      <c r="I27" s="127">
        <v>5</v>
      </c>
      <c r="J27" s="127"/>
      <c r="K27" s="128">
        <f t="shared" si="11"/>
        <v>0</v>
      </c>
      <c r="L27" s="128">
        <f t="shared" ref="L27:L35" si="12">D27/$I27*100</f>
        <v>80</v>
      </c>
      <c r="M27" s="128">
        <f t="shared" ref="M27:M35" si="13">E27/$I27*100</f>
        <v>0</v>
      </c>
      <c r="N27" s="128">
        <f t="shared" ref="N27:N35" si="14">F27/$I27*100</f>
        <v>20</v>
      </c>
      <c r="O27" s="128">
        <f t="shared" ref="O27:O35" si="15">G27/$I27*100</f>
        <v>0</v>
      </c>
      <c r="P27" s="128">
        <f t="shared" ref="P27:P35" si="16">H27/$I27*100</f>
        <v>0</v>
      </c>
      <c r="Q27" s="128">
        <f t="shared" ref="Q27:Q35" si="17">I27/$I27*100</f>
        <v>100</v>
      </c>
      <c r="R27" s="123"/>
    </row>
    <row r="28" spans="1:18" ht="38.25" customHeight="1" x14ac:dyDescent="0.2">
      <c r="A28" s="176" t="s">
        <v>205</v>
      </c>
      <c r="B28" s="127">
        <v>6</v>
      </c>
      <c r="C28" s="127">
        <v>2</v>
      </c>
      <c r="D28" s="127">
        <v>4</v>
      </c>
      <c r="E28" s="127">
        <v>0</v>
      </c>
      <c r="F28" s="127">
        <v>0</v>
      </c>
      <c r="G28" s="127">
        <v>0</v>
      </c>
      <c r="H28" s="127">
        <v>0</v>
      </c>
      <c r="I28" s="127">
        <v>6</v>
      </c>
      <c r="J28" s="127"/>
      <c r="K28" s="128">
        <f t="shared" si="11"/>
        <v>33.333333333333329</v>
      </c>
      <c r="L28" s="128">
        <f t="shared" si="12"/>
        <v>66.666666666666657</v>
      </c>
      <c r="M28" s="128">
        <f t="shared" si="13"/>
        <v>0</v>
      </c>
      <c r="N28" s="128">
        <f t="shared" si="14"/>
        <v>0</v>
      </c>
      <c r="O28" s="128">
        <f t="shared" si="15"/>
        <v>0</v>
      </c>
      <c r="P28" s="128">
        <f t="shared" si="16"/>
        <v>0</v>
      </c>
      <c r="Q28" s="128">
        <f t="shared" si="17"/>
        <v>100</v>
      </c>
      <c r="R28" s="123"/>
    </row>
    <row r="29" spans="1:18" ht="38.25" customHeight="1" x14ac:dyDescent="0.2">
      <c r="A29" s="176" t="s">
        <v>206</v>
      </c>
      <c r="B29" s="127">
        <v>1</v>
      </c>
      <c r="C29" s="127">
        <v>1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  <c r="I29" s="127">
        <v>1</v>
      </c>
      <c r="J29" s="127"/>
      <c r="K29" s="128">
        <f t="shared" si="11"/>
        <v>100</v>
      </c>
      <c r="L29" s="128">
        <f t="shared" si="12"/>
        <v>0</v>
      </c>
      <c r="M29" s="128">
        <f t="shared" si="13"/>
        <v>0</v>
      </c>
      <c r="N29" s="128">
        <f t="shared" si="14"/>
        <v>0</v>
      </c>
      <c r="O29" s="128">
        <f t="shared" si="15"/>
        <v>0</v>
      </c>
      <c r="P29" s="128">
        <f t="shared" si="16"/>
        <v>0</v>
      </c>
      <c r="Q29" s="128">
        <f t="shared" si="17"/>
        <v>100</v>
      </c>
      <c r="R29" s="123"/>
    </row>
    <row r="30" spans="1:18" ht="38.25" customHeight="1" x14ac:dyDescent="0.2">
      <c r="A30" s="176" t="s">
        <v>207</v>
      </c>
      <c r="B30" s="127">
        <v>6</v>
      </c>
      <c r="C30" s="127">
        <v>3</v>
      </c>
      <c r="D30" s="127">
        <v>3</v>
      </c>
      <c r="E30" s="127">
        <v>0</v>
      </c>
      <c r="F30" s="127">
        <v>0</v>
      </c>
      <c r="G30" s="127">
        <v>0</v>
      </c>
      <c r="H30" s="127">
        <v>0</v>
      </c>
      <c r="I30" s="127">
        <v>6</v>
      </c>
      <c r="J30" s="127"/>
      <c r="K30" s="128">
        <f t="shared" si="11"/>
        <v>50</v>
      </c>
      <c r="L30" s="128">
        <f t="shared" si="12"/>
        <v>50</v>
      </c>
      <c r="M30" s="128">
        <f t="shared" si="13"/>
        <v>0</v>
      </c>
      <c r="N30" s="128">
        <f t="shared" si="14"/>
        <v>0</v>
      </c>
      <c r="O30" s="128">
        <f t="shared" si="15"/>
        <v>0</v>
      </c>
      <c r="P30" s="128">
        <f t="shared" si="16"/>
        <v>0</v>
      </c>
      <c r="Q30" s="128">
        <f t="shared" si="17"/>
        <v>100</v>
      </c>
      <c r="R30" s="123"/>
    </row>
    <row r="31" spans="1:18" ht="38.25" customHeight="1" x14ac:dyDescent="0.2">
      <c r="A31" s="176" t="s">
        <v>208</v>
      </c>
      <c r="B31" s="127">
        <v>1</v>
      </c>
      <c r="C31" s="127">
        <v>0</v>
      </c>
      <c r="D31" s="127">
        <v>1</v>
      </c>
      <c r="E31" s="127">
        <v>0</v>
      </c>
      <c r="F31" s="127">
        <v>0</v>
      </c>
      <c r="G31" s="127">
        <v>0</v>
      </c>
      <c r="H31" s="127">
        <v>0</v>
      </c>
      <c r="I31" s="127">
        <v>1</v>
      </c>
      <c r="J31" s="127"/>
      <c r="K31" s="128">
        <f t="shared" si="11"/>
        <v>0</v>
      </c>
      <c r="L31" s="128">
        <f t="shared" si="12"/>
        <v>100</v>
      </c>
      <c r="M31" s="128">
        <f t="shared" si="13"/>
        <v>0</v>
      </c>
      <c r="N31" s="128">
        <f t="shared" si="14"/>
        <v>0</v>
      </c>
      <c r="O31" s="128">
        <f t="shared" si="15"/>
        <v>0</v>
      </c>
      <c r="P31" s="128">
        <f t="shared" si="16"/>
        <v>0</v>
      </c>
      <c r="Q31" s="128">
        <f t="shared" si="17"/>
        <v>100</v>
      </c>
      <c r="R31" s="123"/>
    </row>
    <row r="32" spans="1:18" ht="38.25" customHeight="1" x14ac:dyDescent="0.2">
      <c r="A32" s="176" t="s">
        <v>209</v>
      </c>
      <c r="B32" s="127">
        <v>2</v>
      </c>
      <c r="C32" s="127">
        <v>1</v>
      </c>
      <c r="D32" s="127">
        <v>1</v>
      </c>
      <c r="E32" s="127">
        <v>0</v>
      </c>
      <c r="F32" s="127">
        <v>0</v>
      </c>
      <c r="G32" s="127">
        <v>0</v>
      </c>
      <c r="H32" s="127">
        <v>0</v>
      </c>
      <c r="I32" s="127">
        <v>2</v>
      </c>
      <c r="J32" s="127"/>
      <c r="K32" s="128">
        <f t="shared" si="11"/>
        <v>50</v>
      </c>
      <c r="L32" s="128">
        <f t="shared" si="12"/>
        <v>50</v>
      </c>
      <c r="M32" s="128">
        <f t="shared" si="13"/>
        <v>0</v>
      </c>
      <c r="N32" s="128">
        <f t="shared" si="14"/>
        <v>0</v>
      </c>
      <c r="O32" s="128">
        <f t="shared" si="15"/>
        <v>0</v>
      </c>
      <c r="P32" s="128">
        <f t="shared" si="16"/>
        <v>0</v>
      </c>
      <c r="Q32" s="128">
        <f t="shared" si="17"/>
        <v>100</v>
      </c>
      <c r="R32" s="123"/>
    </row>
    <row r="33" spans="1:18" ht="38.25" customHeight="1" x14ac:dyDescent="0.2">
      <c r="A33" s="176" t="s">
        <v>210</v>
      </c>
      <c r="B33" s="127">
        <v>1</v>
      </c>
      <c r="C33" s="127">
        <v>1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  <c r="I33" s="127">
        <v>1</v>
      </c>
      <c r="J33" s="127"/>
      <c r="K33" s="128">
        <f t="shared" si="11"/>
        <v>100</v>
      </c>
      <c r="L33" s="128">
        <f t="shared" si="12"/>
        <v>0</v>
      </c>
      <c r="M33" s="128">
        <f t="shared" si="13"/>
        <v>0</v>
      </c>
      <c r="N33" s="128">
        <f t="shared" si="14"/>
        <v>0</v>
      </c>
      <c r="O33" s="128">
        <f t="shared" si="15"/>
        <v>0</v>
      </c>
      <c r="P33" s="128">
        <f t="shared" si="16"/>
        <v>0</v>
      </c>
      <c r="Q33" s="128">
        <f t="shared" si="17"/>
        <v>100</v>
      </c>
      <c r="R33" s="123"/>
    </row>
    <row r="34" spans="1:18" ht="38.25" customHeight="1" x14ac:dyDescent="0.2">
      <c r="A34" s="176" t="s">
        <v>211</v>
      </c>
      <c r="B34" s="127">
        <v>2</v>
      </c>
      <c r="C34" s="127">
        <v>0</v>
      </c>
      <c r="D34" s="127">
        <v>0</v>
      </c>
      <c r="E34" s="127">
        <v>0</v>
      </c>
      <c r="F34" s="127">
        <v>2</v>
      </c>
      <c r="G34" s="127">
        <v>0</v>
      </c>
      <c r="H34" s="127">
        <v>0</v>
      </c>
      <c r="I34" s="127">
        <v>2</v>
      </c>
      <c r="J34" s="127"/>
      <c r="K34" s="128">
        <f>C34/$I34*100</f>
        <v>0</v>
      </c>
      <c r="L34" s="128">
        <f t="shared" si="12"/>
        <v>0</v>
      </c>
      <c r="M34" s="128">
        <f t="shared" si="13"/>
        <v>0</v>
      </c>
      <c r="N34" s="128">
        <f t="shared" si="14"/>
        <v>100</v>
      </c>
      <c r="O34" s="128">
        <f t="shared" si="15"/>
        <v>0</v>
      </c>
      <c r="P34" s="128">
        <f t="shared" si="16"/>
        <v>0</v>
      </c>
      <c r="Q34" s="128">
        <f t="shared" si="17"/>
        <v>100</v>
      </c>
      <c r="R34" s="123"/>
    </row>
    <row r="35" spans="1:18" ht="38.25" customHeight="1" thickBot="1" x14ac:dyDescent="0.25">
      <c r="A35" s="177" t="s">
        <v>212</v>
      </c>
      <c r="B35" s="143">
        <v>4</v>
      </c>
      <c r="C35" s="143">
        <v>1</v>
      </c>
      <c r="D35" s="143">
        <v>0</v>
      </c>
      <c r="E35" s="143">
        <v>0</v>
      </c>
      <c r="F35" s="143">
        <v>3</v>
      </c>
      <c r="G35" s="143">
        <v>0</v>
      </c>
      <c r="H35" s="143">
        <v>0</v>
      </c>
      <c r="I35" s="143">
        <v>4</v>
      </c>
      <c r="J35" s="143"/>
      <c r="K35" s="178">
        <f>C35/$I35*100</f>
        <v>25</v>
      </c>
      <c r="L35" s="178">
        <f t="shared" si="12"/>
        <v>0</v>
      </c>
      <c r="M35" s="178">
        <f t="shared" si="13"/>
        <v>0</v>
      </c>
      <c r="N35" s="178">
        <f t="shared" si="14"/>
        <v>75</v>
      </c>
      <c r="O35" s="178">
        <f t="shared" si="15"/>
        <v>0</v>
      </c>
      <c r="P35" s="178">
        <f t="shared" si="16"/>
        <v>0</v>
      </c>
      <c r="Q35" s="178">
        <f t="shared" si="17"/>
        <v>100</v>
      </c>
      <c r="R35" s="123"/>
    </row>
    <row r="36" spans="1:18" ht="15" thickTop="1" x14ac:dyDescent="0.2">
      <c r="A36" s="126"/>
      <c r="B36" s="126"/>
      <c r="Q36" s="2" t="s">
        <v>40</v>
      </c>
    </row>
    <row r="37" spans="1:18" ht="22.5" customHeight="1" x14ac:dyDescent="0.2"/>
    <row r="38" spans="1:18" ht="22.5" customHeight="1" x14ac:dyDescent="0.2">
      <c r="A38" s="209" t="s">
        <v>185</v>
      </c>
      <c r="B38" s="209"/>
      <c r="C38" s="209"/>
      <c r="D38" s="209"/>
      <c r="E38" s="209"/>
      <c r="F38" s="209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>
        <v>49</v>
      </c>
    </row>
    <row r="39" spans="1:18" ht="30.75" customHeight="1" x14ac:dyDescent="0.2">
      <c r="A39" s="211" t="s">
        <v>184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</row>
    <row r="40" spans="1:18" ht="24" customHeight="1" thickBot="1" x14ac:dyDescent="0.25">
      <c r="A40" s="208" t="s">
        <v>270</v>
      </c>
      <c r="B40" s="9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8" ht="27" customHeight="1" thickTop="1" x14ac:dyDescent="0.2">
      <c r="A41" s="212" t="s">
        <v>265</v>
      </c>
      <c r="B41" s="212" t="s">
        <v>266</v>
      </c>
      <c r="C41" s="214" t="s">
        <v>59</v>
      </c>
      <c r="D41" s="214"/>
      <c r="E41" s="214"/>
      <c r="F41" s="214"/>
      <c r="G41" s="214"/>
      <c r="H41" s="214"/>
      <c r="I41" s="214"/>
      <c r="J41" s="215"/>
      <c r="K41" s="214" t="s">
        <v>254</v>
      </c>
      <c r="L41" s="214"/>
      <c r="M41" s="214"/>
      <c r="N41" s="214"/>
      <c r="O41" s="214"/>
      <c r="P41" s="214"/>
      <c r="Q41" s="214"/>
    </row>
    <row r="42" spans="1:18" ht="27" customHeight="1" x14ac:dyDescent="0.2">
      <c r="A42" s="213"/>
      <c r="B42" s="213"/>
      <c r="C42" s="135" t="s">
        <v>1</v>
      </c>
      <c r="D42" s="135" t="s">
        <v>2</v>
      </c>
      <c r="E42" s="135" t="s">
        <v>3</v>
      </c>
      <c r="F42" s="135" t="s">
        <v>4</v>
      </c>
      <c r="G42" s="135" t="s">
        <v>5</v>
      </c>
      <c r="H42" s="136" t="s">
        <v>160</v>
      </c>
      <c r="I42" s="135" t="s">
        <v>24</v>
      </c>
      <c r="J42" s="160"/>
      <c r="K42" s="135" t="s">
        <v>1</v>
      </c>
      <c r="L42" s="135" t="s">
        <v>2</v>
      </c>
      <c r="M42" s="135" t="s">
        <v>3</v>
      </c>
      <c r="N42" s="135" t="s">
        <v>4</v>
      </c>
      <c r="O42" s="135" t="s">
        <v>5</v>
      </c>
      <c r="P42" s="136" t="s">
        <v>160</v>
      </c>
      <c r="Q42" s="135" t="s">
        <v>24</v>
      </c>
    </row>
    <row r="43" spans="1:18" ht="38.25" customHeight="1" x14ac:dyDescent="0.2">
      <c r="A43" s="176" t="s">
        <v>213</v>
      </c>
      <c r="B43" s="127">
        <v>2</v>
      </c>
      <c r="C43" s="127">
        <v>1</v>
      </c>
      <c r="D43" s="127">
        <v>0</v>
      </c>
      <c r="E43" s="127">
        <v>0</v>
      </c>
      <c r="F43" s="127">
        <v>1</v>
      </c>
      <c r="G43" s="127">
        <v>0</v>
      </c>
      <c r="H43" s="127">
        <v>0</v>
      </c>
      <c r="I43" s="127">
        <v>2</v>
      </c>
      <c r="J43" s="127"/>
      <c r="K43" s="128">
        <f>C43/$I43*100</f>
        <v>50</v>
      </c>
      <c r="L43" s="128">
        <f t="shared" ref="L43:L54" si="18">D43/$I43*100</f>
        <v>0</v>
      </c>
      <c r="M43" s="128">
        <f t="shared" ref="M43:M54" si="19">E43/$I43*100</f>
        <v>0</v>
      </c>
      <c r="N43" s="128">
        <f t="shared" ref="N43:N54" si="20">F43/$I43*100</f>
        <v>50</v>
      </c>
      <c r="O43" s="128">
        <f t="shared" ref="O43:O54" si="21">G43/$I43*100</f>
        <v>0</v>
      </c>
      <c r="P43" s="128">
        <f t="shared" ref="P43:P54" si="22">H43/$I43*100</f>
        <v>0</v>
      </c>
      <c r="Q43" s="128">
        <f t="shared" ref="Q43:Q54" si="23">I43/$I43*100</f>
        <v>100</v>
      </c>
      <c r="R43" s="123"/>
    </row>
    <row r="44" spans="1:18" ht="38.25" customHeight="1" x14ac:dyDescent="0.2">
      <c r="A44" s="176" t="s">
        <v>214</v>
      </c>
      <c r="B44" s="127">
        <v>4</v>
      </c>
      <c r="C44" s="127">
        <v>0</v>
      </c>
      <c r="D44" s="127">
        <v>0</v>
      </c>
      <c r="E44" s="127">
        <v>0</v>
      </c>
      <c r="F44" s="127">
        <v>4</v>
      </c>
      <c r="G44" s="127">
        <v>0</v>
      </c>
      <c r="H44" s="127">
        <v>0</v>
      </c>
      <c r="I44" s="127">
        <v>4</v>
      </c>
      <c r="J44" s="127"/>
      <c r="K44" s="128">
        <f>C44/$I44*100</f>
        <v>0</v>
      </c>
      <c r="L44" s="128">
        <f t="shared" si="18"/>
        <v>0</v>
      </c>
      <c r="M44" s="128">
        <f t="shared" si="19"/>
        <v>0</v>
      </c>
      <c r="N44" s="128">
        <f t="shared" si="20"/>
        <v>100</v>
      </c>
      <c r="O44" s="128">
        <f t="shared" si="21"/>
        <v>0</v>
      </c>
      <c r="P44" s="128">
        <f t="shared" si="22"/>
        <v>0</v>
      </c>
      <c r="Q44" s="128">
        <f t="shared" si="23"/>
        <v>100</v>
      </c>
      <c r="R44" s="123"/>
    </row>
    <row r="45" spans="1:18" ht="38.25" customHeight="1" x14ac:dyDescent="0.2">
      <c r="A45" s="176" t="s">
        <v>215</v>
      </c>
      <c r="B45" s="127">
        <v>7</v>
      </c>
      <c r="C45" s="127">
        <v>1</v>
      </c>
      <c r="D45" s="127">
        <v>0</v>
      </c>
      <c r="E45" s="127">
        <v>0</v>
      </c>
      <c r="F45" s="127">
        <v>6</v>
      </c>
      <c r="G45" s="127">
        <v>0</v>
      </c>
      <c r="H45" s="127">
        <v>0</v>
      </c>
      <c r="I45" s="127">
        <v>7</v>
      </c>
      <c r="J45" s="127"/>
      <c r="K45" s="128">
        <f t="shared" ref="K45:K52" si="24">C45/$I45*100</f>
        <v>14.285714285714285</v>
      </c>
      <c r="L45" s="128">
        <f t="shared" si="18"/>
        <v>0</v>
      </c>
      <c r="M45" s="128">
        <f t="shared" si="19"/>
        <v>0</v>
      </c>
      <c r="N45" s="128">
        <f t="shared" si="20"/>
        <v>85.714285714285708</v>
      </c>
      <c r="O45" s="128">
        <f t="shared" si="21"/>
        <v>0</v>
      </c>
      <c r="P45" s="128">
        <f t="shared" si="22"/>
        <v>0</v>
      </c>
      <c r="Q45" s="128">
        <f t="shared" si="23"/>
        <v>100</v>
      </c>
      <c r="R45" s="123"/>
    </row>
    <row r="46" spans="1:18" ht="38.25" customHeight="1" x14ac:dyDescent="0.2">
      <c r="A46" s="176" t="s">
        <v>171</v>
      </c>
      <c r="B46" s="127">
        <v>8</v>
      </c>
      <c r="C46" s="127">
        <v>1</v>
      </c>
      <c r="D46" s="127">
        <v>2</v>
      </c>
      <c r="E46" s="127">
        <v>1</v>
      </c>
      <c r="F46" s="127">
        <v>4</v>
      </c>
      <c r="G46" s="127">
        <v>0</v>
      </c>
      <c r="H46" s="127">
        <v>0</v>
      </c>
      <c r="I46" s="127">
        <v>8</v>
      </c>
      <c r="J46" s="127"/>
      <c r="K46" s="128">
        <f t="shared" si="24"/>
        <v>12.5</v>
      </c>
      <c r="L46" s="128">
        <f t="shared" si="18"/>
        <v>25</v>
      </c>
      <c r="M46" s="128">
        <f t="shared" si="19"/>
        <v>12.5</v>
      </c>
      <c r="N46" s="128">
        <f t="shared" si="20"/>
        <v>50</v>
      </c>
      <c r="O46" s="128">
        <f t="shared" si="21"/>
        <v>0</v>
      </c>
      <c r="P46" s="128">
        <f t="shared" si="22"/>
        <v>0</v>
      </c>
      <c r="Q46" s="128">
        <f t="shared" si="23"/>
        <v>100</v>
      </c>
      <c r="R46" s="123"/>
    </row>
    <row r="47" spans="1:18" ht="38.25" customHeight="1" x14ac:dyDescent="0.2">
      <c r="A47" s="176" t="s">
        <v>216</v>
      </c>
      <c r="B47" s="127">
        <v>49</v>
      </c>
      <c r="C47" s="127">
        <v>6</v>
      </c>
      <c r="D47" s="127">
        <v>7</v>
      </c>
      <c r="E47" s="127">
        <v>0</v>
      </c>
      <c r="F47" s="127">
        <v>35</v>
      </c>
      <c r="G47" s="127">
        <v>0</v>
      </c>
      <c r="H47" s="127">
        <v>1</v>
      </c>
      <c r="I47" s="127">
        <v>49</v>
      </c>
      <c r="J47" s="127"/>
      <c r="K47" s="128">
        <f t="shared" si="24"/>
        <v>12.244897959183673</v>
      </c>
      <c r="L47" s="128">
        <f t="shared" si="18"/>
        <v>14.285714285714285</v>
      </c>
      <c r="M47" s="128">
        <f t="shared" si="19"/>
        <v>0</v>
      </c>
      <c r="N47" s="128">
        <f t="shared" si="20"/>
        <v>71.428571428571431</v>
      </c>
      <c r="O47" s="128">
        <f t="shared" si="21"/>
        <v>0</v>
      </c>
      <c r="P47" s="128">
        <f t="shared" si="22"/>
        <v>2.0408163265306123</v>
      </c>
      <c r="Q47" s="128">
        <f t="shared" si="23"/>
        <v>100</v>
      </c>
      <c r="R47" s="123"/>
    </row>
    <row r="48" spans="1:18" ht="38.25" customHeight="1" x14ac:dyDescent="0.2">
      <c r="A48" s="176" t="s">
        <v>217</v>
      </c>
      <c r="B48" s="127">
        <v>8</v>
      </c>
      <c r="C48" s="127">
        <v>0</v>
      </c>
      <c r="D48" s="127">
        <v>2</v>
      </c>
      <c r="E48" s="127">
        <v>0</v>
      </c>
      <c r="F48" s="127">
        <v>6</v>
      </c>
      <c r="G48" s="127">
        <v>0</v>
      </c>
      <c r="H48" s="127">
        <v>0</v>
      </c>
      <c r="I48" s="127">
        <v>8</v>
      </c>
      <c r="J48" s="127"/>
      <c r="K48" s="128">
        <f t="shared" si="24"/>
        <v>0</v>
      </c>
      <c r="L48" s="128">
        <f t="shared" si="18"/>
        <v>25</v>
      </c>
      <c r="M48" s="128">
        <f t="shared" si="19"/>
        <v>0</v>
      </c>
      <c r="N48" s="128">
        <f t="shared" si="20"/>
        <v>75</v>
      </c>
      <c r="O48" s="128">
        <f t="shared" si="21"/>
        <v>0</v>
      </c>
      <c r="P48" s="128">
        <f t="shared" si="22"/>
        <v>0</v>
      </c>
      <c r="Q48" s="128">
        <f t="shared" si="23"/>
        <v>100</v>
      </c>
      <c r="R48" s="123"/>
    </row>
    <row r="49" spans="1:18" ht="38.25" customHeight="1" x14ac:dyDescent="0.2">
      <c r="A49" s="176" t="s">
        <v>218</v>
      </c>
      <c r="B49" s="127">
        <v>18</v>
      </c>
      <c r="C49" s="127">
        <v>5</v>
      </c>
      <c r="D49" s="127">
        <v>6</v>
      </c>
      <c r="E49" s="127">
        <v>0</v>
      </c>
      <c r="F49" s="127">
        <v>6</v>
      </c>
      <c r="G49" s="127">
        <v>0</v>
      </c>
      <c r="H49" s="127">
        <v>1</v>
      </c>
      <c r="I49" s="127">
        <v>18</v>
      </c>
      <c r="J49" s="127"/>
      <c r="K49" s="128">
        <f t="shared" si="24"/>
        <v>27.777777777777779</v>
      </c>
      <c r="L49" s="128">
        <f t="shared" si="18"/>
        <v>33.333333333333329</v>
      </c>
      <c r="M49" s="128">
        <f t="shared" si="19"/>
        <v>0</v>
      </c>
      <c r="N49" s="128">
        <f t="shared" si="20"/>
        <v>33.333333333333329</v>
      </c>
      <c r="O49" s="128">
        <f t="shared" si="21"/>
        <v>0</v>
      </c>
      <c r="P49" s="128">
        <f t="shared" si="22"/>
        <v>5.5555555555555554</v>
      </c>
      <c r="Q49" s="128">
        <f t="shared" si="23"/>
        <v>100</v>
      </c>
      <c r="R49" s="123"/>
    </row>
    <row r="50" spans="1:18" ht="38.25" customHeight="1" x14ac:dyDescent="0.2">
      <c r="A50" s="176" t="s">
        <v>258</v>
      </c>
      <c r="B50" s="127">
        <v>4</v>
      </c>
      <c r="C50" s="127">
        <v>2</v>
      </c>
      <c r="D50" s="127">
        <v>2</v>
      </c>
      <c r="E50" s="127">
        <v>0</v>
      </c>
      <c r="F50" s="127">
        <v>0</v>
      </c>
      <c r="G50" s="127">
        <v>0</v>
      </c>
      <c r="H50" s="127">
        <v>0</v>
      </c>
      <c r="I50" s="127">
        <v>4</v>
      </c>
      <c r="J50" s="127"/>
      <c r="K50" s="128">
        <f t="shared" si="24"/>
        <v>50</v>
      </c>
      <c r="L50" s="128">
        <f t="shared" si="18"/>
        <v>50</v>
      </c>
      <c r="M50" s="128">
        <f t="shared" si="19"/>
        <v>0</v>
      </c>
      <c r="N50" s="128">
        <f t="shared" si="20"/>
        <v>0</v>
      </c>
      <c r="O50" s="128">
        <f t="shared" si="21"/>
        <v>0</v>
      </c>
      <c r="P50" s="128">
        <f t="shared" si="22"/>
        <v>0</v>
      </c>
      <c r="Q50" s="128">
        <f t="shared" si="23"/>
        <v>100</v>
      </c>
      <c r="R50" s="123"/>
    </row>
    <row r="51" spans="1:18" ht="38.25" customHeight="1" x14ac:dyDescent="0.2">
      <c r="A51" s="176" t="s">
        <v>219</v>
      </c>
      <c r="B51" s="127">
        <v>3</v>
      </c>
      <c r="C51" s="127">
        <v>0</v>
      </c>
      <c r="D51" s="127">
        <v>1</v>
      </c>
      <c r="E51" s="127">
        <v>0</v>
      </c>
      <c r="F51" s="127">
        <v>2</v>
      </c>
      <c r="G51" s="127">
        <v>0</v>
      </c>
      <c r="H51" s="127">
        <v>0</v>
      </c>
      <c r="I51" s="127">
        <v>3</v>
      </c>
      <c r="J51" s="127"/>
      <c r="K51" s="128">
        <f t="shared" si="24"/>
        <v>0</v>
      </c>
      <c r="L51" s="128">
        <f t="shared" si="18"/>
        <v>33.333333333333329</v>
      </c>
      <c r="M51" s="128">
        <f t="shared" si="19"/>
        <v>0</v>
      </c>
      <c r="N51" s="128">
        <f t="shared" si="20"/>
        <v>66.666666666666657</v>
      </c>
      <c r="O51" s="128">
        <f t="shared" si="21"/>
        <v>0</v>
      </c>
      <c r="P51" s="128">
        <f t="shared" si="22"/>
        <v>0</v>
      </c>
      <c r="Q51" s="128">
        <f t="shared" si="23"/>
        <v>100</v>
      </c>
      <c r="R51" s="123"/>
    </row>
    <row r="52" spans="1:18" ht="38.25" customHeight="1" x14ac:dyDescent="0.2">
      <c r="A52" s="176" t="s">
        <v>220</v>
      </c>
      <c r="B52" s="127">
        <v>16</v>
      </c>
      <c r="C52" s="127">
        <v>0</v>
      </c>
      <c r="D52" s="127">
        <v>0</v>
      </c>
      <c r="E52" s="127">
        <v>1</v>
      </c>
      <c r="F52" s="127">
        <v>15</v>
      </c>
      <c r="G52" s="127">
        <v>0</v>
      </c>
      <c r="H52" s="127">
        <v>0</v>
      </c>
      <c r="I52" s="127">
        <v>16</v>
      </c>
      <c r="J52" s="127"/>
      <c r="K52" s="128">
        <f t="shared" si="24"/>
        <v>0</v>
      </c>
      <c r="L52" s="128">
        <f t="shared" si="18"/>
        <v>0</v>
      </c>
      <c r="M52" s="128">
        <f t="shared" si="19"/>
        <v>6.25</v>
      </c>
      <c r="N52" s="128">
        <f t="shared" si="20"/>
        <v>93.75</v>
      </c>
      <c r="O52" s="128">
        <f t="shared" si="21"/>
        <v>0</v>
      </c>
      <c r="P52" s="128">
        <f t="shared" si="22"/>
        <v>0</v>
      </c>
      <c r="Q52" s="128">
        <f t="shared" si="23"/>
        <v>100</v>
      </c>
      <c r="R52" s="123"/>
    </row>
    <row r="53" spans="1:18" ht="38.25" customHeight="1" x14ac:dyDescent="0.2">
      <c r="A53" s="176" t="s">
        <v>221</v>
      </c>
      <c r="B53" s="127">
        <v>13</v>
      </c>
      <c r="C53" s="127">
        <v>2</v>
      </c>
      <c r="D53" s="127">
        <v>0</v>
      </c>
      <c r="E53" s="127">
        <v>0</v>
      </c>
      <c r="F53" s="127">
        <v>11</v>
      </c>
      <c r="G53" s="127">
        <v>0</v>
      </c>
      <c r="H53" s="127">
        <v>0</v>
      </c>
      <c r="I53" s="127">
        <v>13</v>
      </c>
      <c r="J53" s="127"/>
      <c r="K53" s="128">
        <f>C53/$I53*100</f>
        <v>15.384615384615385</v>
      </c>
      <c r="L53" s="128">
        <f t="shared" si="18"/>
        <v>0</v>
      </c>
      <c r="M53" s="128">
        <f t="shared" si="19"/>
        <v>0</v>
      </c>
      <c r="N53" s="128">
        <f t="shared" si="20"/>
        <v>84.615384615384613</v>
      </c>
      <c r="O53" s="128">
        <f t="shared" si="21"/>
        <v>0</v>
      </c>
      <c r="P53" s="128">
        <f t="shared" si="22"/>
        <v>0</v>
      </c>
      <c r="Q53" s="128">
        <f t="shared" si="23"/>
        <v>100</v>
      </c>
      <c r="R53" s="123"/>
    </row>
    <row r="54" spans="1:18" ht="38.25" customHeight="1" thickBot="1" x14ac:dyDescent="0.25">
      <c r="A54" s="177" t="s">
        <v>222</v>
      </c>
      <c r="B54" s="143">
        <v>20</v>
      </c>
      <c r="C54" s="143">
        <v>7</v>
      </c>
      <c r="D54" s="143">
        <v>0</v>
      </c>
      <c r="E54" s="143">
        <v>1</v>
      </c>
      <c r="F54" s="143">
        <v>12</v>
      </c>
      <c r="G54" s="143">
        <v>0</v>
      </c>
      <c r="H54" s="143">
        <v>0</v>
      </c>
      <c r="I54" s="143">
        <v>20</v>
      </c>
      <c r="J54" s="143"/>
      <c r="K54" s="178">
        <f>C54/$I54*100</f>
        <v>35</v>
      </c>
      <c r="L54" s="178">
        <f t="shared" si="18"/>
        <v>0</v>
      </c>
      <c r="M54" s="178">
        <f t="shared" si="19"/>
        <v>5</v>
      </c>
      <c r="N54" s="178">
        <f t="shared" si="20"/>
        <v>60</v>
      </c>
      <c r="O54" s="178">
        <f t="shared" si="21"/>
        <v>0</v>
      </c>
      <c r="P54" s="178">
        <f t="shared" si="22"/>
        <v>0</v>
      </c>
      <c r="Q54" s="178">
        <f t="shared" si="23"/>
        <v>100</v>
      </c>
      <c r="R54" s="123"/>
    </row>
    <row r="55" spans="1:18" ht="15" thickTop="1" x14ac:dyDescent="0.2">
      <c r="A55" s="126"/>
      <c r="B55" s="126"/>
      <c r="Q55" s="2" t="s">
        <v>40</v>
      </c>
    </row>
    <row r="56" spans="1:18" ht="22.5" customHeight="1" x14ac:dyDescent="0.2"/>
    <row r="57" spans="1:18" ht="22.5" customHeight="1" x14ac:dyDescent="0.2">
      <c r="A57" s="209" t="s">
        <v>185</v>
      </c>
      <c r="B57" s="209"/>
      <c r="C57" s="209"/>
      <c r="D57" s="209"/>
      <c r="E57" s="209"/>
      <c r="F57" s="209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>
        <v>50</v>
      </c>
    </row>
    <row r="58" spans="1:18" ht="30.75" customHeight="1" x14ac:dyDescent="0.2">
      <c r="A58" s="211" t="s">
        <v>184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</row>
    <row r="59" spans="1:18" ht="24" customHeight="1" thickBot="1" x14ac:dyDescent="0.25">
      <c r="A59" s="207" t="s">
        <v>270</v>
      </c>
      <c r="B59" s="9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8" ht="27" customHeight="1" thickTop="1" x14ac:dyDescent="0.2">
      <c r="A60" s="212" t="s">
        <v>265</v>
      </c>
      <c r="B60" s="212" t="s">
        <v>266</v>
      </c>
      <c r="C60" s="214" t="s">
        <v>59</v>
      </c>
      <c r="D60" s="214"/>
      <c r="E60" s="214"/>
      <c r="F60" s="214"/>
      <c r="G60" s="214"/>
      <c r="H60" s="214"/>
      <c r="I60" s="214"/>
      <c r="J60" s="215"/>
      <c r="K60" s="214" t="s">
        <v>254</v>
      </c>
      <c r="L60" s="214"/>
      <c r="M60" s="214"/>
      <c r="N60" s="214"/>
      <c r="O60" s="214"/>
      <c r="P60" s="214"/>
      <c r="Q60" s="214"/>
    </row>
    <row r="61" spans="1:18" ht="27" customHeight="1" x14ac:dyDescent="0.2">
      <c r="A61" s="213"/>
      <c r="B61" s="213"/>
      <c r="C61" s="135" t="s">
        <v>1</v>
      </c>
      <c r="D61" s="135" t="s">
        <v>2</v>
      </c>
      <c r="E61" s="135" t="s">
        <v>3</v>
      </c>
      <c r="F61" s="135" t="s">
        <v>4</v>
      </c>
      <c r="G61" s="135" t="s">
        <v>5</v>
      </c>
      <c r="H61" s="136" t="s">
        <v>160</v>
      </c>
      <c r="I61" s="135" t="s">
        <v>24</v>
      </c>
      <c r="J61" s="160"/>
      <c r="K61" s="135" t="s">
        <v>1</v>
      </c>
      <c r="L61" s="135" t="s">
        <v>2</v>
      </c>
      <c r="M61" s="135" t="s">
        <v>3</v>
      </c>
      <c r="N61" s="135" t="s">
        <v>4</v>
      </c>
      <c r="O61" s="135" t="s">
        <v>5</v>
      </c>
      <c r="P61" s="136" t="s">
        <v>160</v>
      </c>
      <c r="Q61" s="135" t="s">
        <v>24</v>
      </c>
    </row>
    <row r="62" spans="1:18" ht="38.25" customHeight="1" x14ac:dyDescent="0.2">
      <c r="A62" s="176" t="s">
        <v>259</v>
      </c>
      <c r="B62" s="127">
        <v>1</v>
      </c>
      <c r="C62" s="127">
        <v>0</v>
      </c>
      <c r="D62" s="127">
        <v>1</v>
      </c>
      <c r="E62" s="127">
        <v>0</v>
      </c>
      <c r="F62" s="127">
        <v>0</v>
      </c>
      <c r="G62" s="127">
        <v>0</v>
      </c>
      <c r="H62" s="127">
        <v>0</v>
      </c>
      <c r="I62" s="127">
        <v>1</v>
      </c>
      <c r="J62" s="127"/>
      <c r="K62" s="128">
        <f>C62/$I62*100</f>
        <v>0</v>
      </c>
      <c r="L62" s="128">
        <f t="shared" ref="L62:L73" si="25">D62/$I62*100</f>
        <v>100</v>
      </c>
      <c r="M62" s="128">
        <f t="shared" ref="M62:M73" si="26">E62/$I62*100</f>
        <v>0</v>
      </c>
      <c r="N62" s="128">
        <f t="shared" ref="N62:N73" si="27">F62/$I62*100</f>
        <v>0</v>
      </c>
      <c r="O62" s="128">
        <f t="shared" ref="O62:O73" si="28">G62/$I62*100</f>
        <v>0</v>
      </c>
      <c r="P62" s="128">
        <f t="shared" ref="P62:P73" si="29">H62/$I62*100</f>
        <v>0</v>
      </c>
      <c r="Q62" s="128">
        <f t="shared" ref="Q62:Q73" si="30">I62/$I62*100</f>
        <v>100</v>
      </c>
      <c r="R62" s="123"/>
    </row>
    <row r="63" spans="1:18" ht="38.25" customHeight="1" x14ac:dyDescent="0.2">
      <c r="A63" s="176" t="s">
        <v>223</v>
      </c>
      <c r="B63" s="127">
        <v>4</v>
      </c>
      <c r="C63" s="127">
        <v>1</v>
      </c>
      <c r="D63" s="127">
        <v>0</v>
      </c>
      <c r="E63" s="127">
        <v>0</v>
      </c>
      <c r="F63" s="127">
        <v>3</v>
      </c>
      <c r="G63" s="127">
        <v>0</v>
      </c>
      <c r="H63" s="127">
        <v>0</v>
      </c>
      <c r="I63" s="127">
        <v>4</v>
      </c>
      <c r="J63" s="127"/>
      <c r="K63" s="128">
        <f>C63/$I63*100</f>
        <v>25</v>
      </c>
      <c r="L63" s="128">
        <f t="shared" si="25"/>
        <v>0</v>
      </c>
      <c r="M63" s="128">
        <f t="shared" si="26"/>
        <v>0</v>
      </c>
      <c r="N63" s="128">
        <f t="shared" si="27"/>
        <v>75</v>
      </c>
      <c r="O63" s="128">
        <f t="shared" si="28"/>
        <v>0</v>
      </c>
      <c r="P63" s="128">
        <f t="shared" si="29"/>
        <v>0</v>
      </c>
      <c r="Q63" s="128">
        <f t="shared" si="30"/>
        <v>100</v>
      </c>
      <c r="R63" s="123"/>
    </row>
    <row r="64" spans="1:18" ht="38.25" customHeight="1" x14ac:dyDescent="0.2">
      <c r="A64" s="176" t="s">
        <v>224</v>
      </c>
      <c r="B64" s="127">
        <v>45</v>
      </c>
      <c r="C64" s="127">
        <v>3</v>
      </c>
      <c r="D64" s="127">
        <v>3</v>
      </c>
      <c r="E64" s="127">
        <v>0</v>
      </c>
      <c r="F64" s="127">
        <v>38</v>
      </c>
      <c r="G64" s="127">
        <v>0</v>
      </c>
      <c r="H64" s="127">
        <v>1</v>
      </c>
      <c r="I64" s="127">
        <v>45</v>
      </c>
      <c r="J64" s="127"/>
      <c r="K64" s="128">
        <f t="shared" ref="K64:K71" si="31">C64/$I64*100</f>
        <v>6.666666666666667</v>
      </c>
      <c r="L64" s="128">
        <f t="shared" si="25"/>
        <v>6.666666666666667</v>
      </c>
      <c r="M64" s="128">
        <f t="shared" si="26"/>
        <v>0</v>
      </c>
      <c r="N64" s="128">
        <f t="shared" si="27"/>
        <v>84.444444444444443</v>
      </c>
      <c r="O64" s="128">
        <f t="shared" si="28"/>
        <v>0</v>
      </c>
      <c r="P64" s="128">
        <f t="shared" si="29"/>
        <v>2.2222222222222223</v>
      </c>
      <c r="Q64" s="128">
        <f t="shared" si="30"/>
        <v>100</v>
      </c>
      <c r="R64" s="123"/>
    </row>
    <row r="65" spans="1:18" ht="38.25" customHeight="1" x14ac:dyDescent="0.2">
      <c r="A65" s="176" t="s">
        <v>225</v>
      </c>
      <c r="B65" s="127">
        <v>9</v>
      </c>
      <c r="C65" s="127">
        <v>0</v>
      </c>
      <c r="D65" s="127">
        <v>0</v>
      </c>
      <c r="E65" s="127">
        <v>0</v>
      </c>
      <c r="F65" s="127">
        <v>9</v>
      </c>
      <c r="G65" s="127">
        <v>0</v>
      </c>
      <c r="H65" s="127">
        <v>0</v>
      </c>
      <c r="I65" s="127">
        <v>9</v>
      </c>
      <c r="J65" s="127"/>
      <c r="K65" s="128">
        <f t="shared" si="31"/>
        <v>0</v>
      </c>
      <c r="L65" s="128">
        <f t="shared" si="25"/>
        <v>0</v>
      </c>
      <c r="M65" s="128">
        <f t="shared" si="26"/>
        <v>0</v>
      </c>
      <c r="N65" s="128">
        <f t="shared" si="27"/>
        <v>100</v>
      </c>
      <c r="O65" s="128">
        <f t="shared" si="28"/>
        <v>0</v>
      </c>
      <c r="P65" s="128">
        <f t="shared" si="29"/>
        <v>0</v>
      </c>
      <c r="Q65" s="128">
        <f t="shared" si="30"/>
        <v>100</v>
      </c>
      <c r="R65" s="123"/>
    </row>
    <row r="66" spans="1:18" ht="38.25" customHeight="1" x14ac:dyDescent="0.2">
      <c r="A66" s="176" t="s">
        <v>226</v>
      </c>
      <c r="B66" s="127">
        <v>587</v>
      </c>
      <c r="C66" s="127">
        <v>6</v>
      </c>
      <c r="D66" s="127">
        <v>0</v>
      </c>
      <c r="E66" s="127">
        <v>0</v>
      </c>
      <c r="F66" s="127">
        <v>578</v>
      </c>
      <c r="G66" s="127">
        <v>3</v>
      </c>
      <c r="H66" s="127">
        <v>0</v>
      </c>
      <c r="I66" s="127">
        <v>587</v>
      </c>
      <c r="J66" s="127"/>
      <c r="K66" s="128">
        <f t="shared" si="31"/>
        <v>1.0221465076660987</v>
      </c>
      <c r="L66" s="128">
        <f t="shared" si="25"/>
        <v>0</v>
      </c>
      <c r="M66" s="128">
        <f t="shared" si="26"/>
        <v>0</v>
      </c>
      <c r="N66" s="128">
        <f t="shared" si="27"/>
        <v>98.466780238500846</v>
      </c>
      <c r="O66" s="128">
        <f t="shared" si="28"/>
        <v>0.51107325383304936</v>
      </c>
      <c r="P66" s="128">
        <f t="shared" si="29"/>
        <v>0</v>
      </c>
      <c r="Q66" s="128">
        <f t="shared" si="30"/>
        <v>100</v>
      </c>
      <c r="R66" s="123"/>
    </row>
    <row r="67" spans="1:18" ht="38.25" customHeight="1" x14ac:dyDescent="0.2">
      <c r="A67" s="176" t="s">
        <v>227</v>
      </c>
      <c r="B67" s="127">
        <v>20</v>
      </c>
      <c r="C67" s="127">
        <v>6</v>
      </c>
      <c r="D67" s="127">
        <v>1</v>
      </c>
      <c r="E67" s="127">
        <v>0</v>
      </c>
      <c r="F67" s="127">
        <v>4</v>
      </c>
      <c r="G67" s="127">
        <v>0</v>
      </c>
      <c r="H67" s="127">
        <v>9</v>
      </c>
      <c r="I67" s="127">
        <v>20</v>
      </c>
      <c r="J67" s="127"/>
      <c r="K67" s="128">
        <f t="shared" si="31"/>
        <v>30</v>
      </c>
      <c r="L67" s="128">
        <f t="shared" si="25"/>
        <v>5</v>
      </c>
      <c r="M67" s="128">
        <f t="shared" si="26"/>
        <v>0</v>
      </c>
      <c r="N67" s="128">
        <f t="shared" si="27"/>
        <v>20</v>
      </c>
      <c r="O67" s="128">
        <f t="shared" si="28"/>
        <v>0</v>
      </c>
      <c r="P67" s="128">
        <f t="shared" si="29"/>
        <v>45</v>
      </c>
      <c r="Q67" s="128">
        <f t="shared" si="30"/>
        <v>100</v>
      </c>
      <c r="R67" s="123"/>
    </row>
    <row r="68" spans="1:18" ht="38.25" customHeight="1" x14ac:dyDescent="0.2">
      <c r="A68" s="176" t="s">
        <v>264</v>
      </c>
      <c r="B68" s="127">
        <v>129</v>
      </c>
      <c r="C68" s="127">
        <v>2</v>
      </c>
      <c r="D68" s="127">
        <v>0</v>
      </c>
      <c r="E68" s="127">
        <v>0</v>
      </c>
      <c r="F68" s="127">
        <v>126</v>
      </c>
      <c r="G68" s="127">
        <v>1</v>
      </c>
      <c r="H68" s="127">
        <v>0</v>
      </c>
      <c r="I68" s="127">
        <v>129</v>
      </c>
      <c r="J68" s="127"/>
      <c r="K68" s="128">
        <f t="shared" si="31"/>
        <v>1.5503875968992249</v>
      </c>
      <c r="L68" s="128">
        <f t="shared" si="25"/>
        <v>0</v>
      </c>
      <c r="M68" s="128">
        <f t="shared" si="26"/>
        <v>0</v>
      </c>
      <c r="N68" s="128">
        <f t="shared" si="27"/>
        <v>97.674418604651152</v>
      </c>
      <c r="O68" s="128">
        <f t="shared" si="28"/>
        <v>0.77519379844961245</v>
      </c>
      <c r="P68" s="128">
        <f t="shared" si="29"/>
        <v>0</v>
      </c>
      <c r="Q68" s="128">
        <f t="shared" si="30"/>
        <v>100</v>
      </c>
      <c r="R68" s="123"/>
    </row>
    <row r="69" spans="1:18" ht="38.25" customHeight="1" x14ac:dyDescent="0.2">
      <c r="A69" s="176" t="s">
        <v>228</v>
      </c>
      <c r="B69" s="127">
        <v>1</v>
      </c>
      <c r="C69" s="127">
        <v>0</v>
      </c>
      <c r="D69" s="127">
        <v>0</v>
      </c>
      <c r="E69" s="127">
        <v>0</v>
      </c>
      <c r="F69" s="127">
        <v>1</v>
      </c>
      <c r="G69" s="127">
        <v>0</v>
      </c>
      <c r="H69" s="127">
        <v>0</v>
      </c>
      <c r="I69" s="127">
        <v>1</v>
      </c>
      <c r="J69" s="127"/>
      <c r="K69" s="128">
        <f t="shared" si="31"/>
        <v>0</v>
      </c>
      <c r="L69" s="128">
        <f t="shared" si="25"/>
        <v>0</v>
      </c>
      <c r="M69" s="128">
        <f t="shared" si="26"/>
        <v>0</v>
      </c>
      <c r="N69" s="128">
        <f t="shared" si="27"/>
        <v>100</v>
      </c>
      <c r="O69" s="128">
        <f t="shared" si="28"/>
        <v>0</v>
      </c>
      <c r="P69" s="128">
        <f t="shared" si="29"/>
        <v>0</v>
      </c>
      <c r="Q69" s="128">
        <f t="shared" si="30"/>
        <v>100</v>
      </c>
      <c r="R69" s="123"/>
    </row>
    <row r="70" spans="1:18" ht="38.25" customHeight="1" x14ac:dyDescent="0.2">
      <c r="A70" s="176" t="s">
        <v>229</v>
      </c>
      <c r="B70" s="127">
        <v>5</v>
      </c>
      <c r="C70" s="127">
        <v>0</v>
      </c>
      <c r="D70" s="127">
        <v>1</v>
      </c>
      <c r="E70" s="127">
        <v>0</v>
      </c>
      <c r="F70" s="127">
        <v>4</v>
      </c>
      <c r="G70" s="127">
        <v>0</v>
      </c>
      <c r="H70" s="127">
        <v>0</v>
      </c>
      <c r="I70" s="127">
        <v>5</v>
      </c>
      <c r="J70" s="127"/>
      <c r="K70" s="128">
        <f t="shared" si="31"/>
        <v>0</v>
      </c>
      <c r="L70" s="128">
        <f t="shared" si="25"/>
        <v>20</v>
      </c>
      <c r="M70" s="128">
        <f t="shared" si="26"/>
        <v>0</v>
      </c>
      <c r="N70" s="128">
        <f t="shared" si="27"/>
        <v>80</v>
      </c>
      <c r="O70" s="128">
        <f t="shared" si="28"/>
        <v>0</v>
      </c>
      <c r="P70" s="128">
        <f t="shared" si="29"/>
        <v>0</v>
      </c>
      <c r="Q70" s="128">
        <f t="shared" si="30"/>
        <v>100</v>
      </c>
      <c r="R70" s="123"/>
    </row>
    <row r="71" spans="1:18" ht="38.25" customHeight="1" x14ac:dyDescent="0.2">
      <c r="A71" s="176" t="s">
        <v>230</v>
      </c>
      <c r="B71" s="127">
        <v>5</v>
      </c>
      <c r="C71" s="127">
        <v>0</v>
      </c>
      <c r="D71" s="127">
        <v>4</v>
      </c>
      <c r="E71" s="127">
        <v>0</v>
      </c>
      <c r="F71" s="127">
        <v>1</v>
      </c>
      <c r="G71" s="127">
        <v>0</v>
      </c>
      <c r="H71" s="127">
        <v>0</v>
      </c>
      <c r="I71" s="127">
        <v>5</v>
      </c>
      <c r="J71" s="127"/>
      <c r="K71" s="128">
        <f t="shared" si="31"/>
        <v>0</v>
      </c>
      <c r="L71" s="128">
        <f t="shared" si="25"/>
        <v>80</v>
      </c>
      <c r="M71" s="128">
        <f t="shared" si="26"/>
        <v>0</v>
      </c>
      <c r="N71" s="128">
        <f t="shared" si="27"/>
        <v>20</v>
      </c>
      <c r="O71" s="128">
        <f t="shared" si="28"/>
        <v>0</v>
      </c>
      <c r="P71" s="128">
        <f t="shared" si="29"/>
        <v>0</v>
      </c>
      <c r="Q71" s="128">
        <f t="shared" si="30"/>
        <v>100</v>
      </c>
      <c r="R71" s="123"/>
    </row>
    <row r="72" spans="1:18" ht="38.25" customHeight="1" x14ac:dyDescent="0.2">
      <c r="A72" s="176" t="s">
        <v>179</v>
      </c>
      <c r="B72" s="127">
        <v>2</v>
      </c>
      <c r="C72" s="127">
        <v>1</v>
      </c>
      <c r="D72" s="127">
        <v>1</v>
      </c>
      <c r="E72" s="127">
        <v>0</v>
      </c>
      <c r="F72" s="127">
        <v>0</v>
      </c>
      <c r="G72" s="127">
        <v>0</v>
      </c>
      <c r="H72" s="127">
        <v>0</v>
      </c>
      <c r="I72" s="127">
        <v>2</v>
      </c>
      <c r="J72" s="127"/>
      <c r="K72" s="128">
        <f>C72/$I72*100</f>
        <v>50</v>
      </c>
      <c r="L72" s="128">
        <f t="shared" si="25"/>
        <v>50</v>
      </c>
      <c r="M72" s="128">
        <f t="shared" si="26"/>
        <v>0</v>
      </c>
      <c r="N72" s="128">
        <f t="shared" si="27"/>
        <v>0</v>
      </c>
      <c r="O72" s="128">
        <f t="shared" si="28"/>
        <v>0</v>
      </c>
      <c r="P72" s="128">
        <f t="shared" si="29"/>
        <v>0</v>
      </c>
      <c r="Q72" s="128">
        <f t="shared" si="30"/>
        <v>100</v>
      </c>
      <c r="R72" s="123"/>
    </row>
    <row r="73" spans="1:18" ht="38.25" customHeight="1" thickBot="1" x14ac:dyDescent="0.25">
      <c r="A73" s="177" t="s">
        <v>231</v>
      </c>
      <c r="B73" s="143">
        <v>2</v>
      </c>
      <c r="C73" s="143">
        <v>0</v>
      </c>
      <c r="D73" s="143">
        <v>0</v>
      </c>
      <c r="E73" s="143">
        <v>0</v>
      </c>
      <c r="F73" s="143">
        <v>2</v>
      </c>
      <c r="G73" s="143">
        <v>0</v>
      </c>
      <c r="H73" s="143">
        <v>0</v>
      </c>
      <c r="I73" s="143">
        <v>2</v>
      </c>
      <c r="J73" s="143"/>
      <c r="K73" s="178">
        <f>C73/$I73*100</f>
        <v>0</v>
      </c>
      <c r="L73" s="178">
        <f t="shared" si="25"/>
        <v>0</v>
      </c>
      <c r="M73" s="178">
        <f t="shared" si="26"/>
        <v>0</v>
      </c>
      <c r="N73" s="178">
        <f t="shared" si="27"/>
        <v>100</v>
      </c>
      <c r="O73" s="178">
        <f t="shared" si="28"/>
        <v>0</v>
      </c>
      <c r="P73" s="178">
        <f t="shared" si="29"/>
        <v>0</v>
      </c>
      <c r="Q73" s="178">
        <f t="shared" si="30"/>
        <v>100</v>
      </c>
      <c r="R73" s="123"/>
    </row>
    <row r="74" spans="1:18" ht="15" thickTop="1" x14ac:dyDescent="0.2">
      <c r="A74" s="126"/>
      <c r="B74" s="126"/>
      <c r="Q74" s="2" t="s">
        <v>40</v>
      </c>
    </row>
    <row r="75" spans="1:18" ht="22.5" customHeight="1" x14ac:dyDescent="0.2"/>
    <row r="76" spans="1:18" ht="22.5" customHeight="1" x14ac:dyDescent="0.2">
      <c r="A76" s="209" t="s">
        <v>185</v>
      </c>
      <c r="B76" s="209"/>
      <c r="C76" s="209"/>
      <c r="D76" s="209"/>
      <c r="E76" s="209"/>
      <c r="F76" s="209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>
        <v>51</v>
      </c>
    </row>
    <row r="77" spans="1:18" ht="30.75" customHeight="1" x14ac:dyDescent="0.2">
      <c r="A77" s="211" t="s">
        <v>184</v>
      </c>
      <c r="B77" s="211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</row>
    <row r="78" spans="1:18" ht="24" customHeight="1" thickBot="1" x14ac:dyDescent="0.25">
      <c r="A78" s="207" t="s">
        <v>270</v>
      </c>
      <c r="B78" s="9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1:18" ht="27" customHeight="1" thickTop="1" x14ac:dyDescent="0.2">
      <c r="A79" s="212" t="s">
        <v>265</v>
      </c>
      <c r="B79" s="212" t="s">
        <v>266</v>
      </c>
      <c r="C79" s="214" t="s">
        <v>59</v>
      </c>
      <c r="D79" s="214"/>
      <c r="E79" s="214"/>
      <c r="F79" s="214"/>
      <c r="G79" s="214"/>
      <c r="H79" s="214"/>
      <c r="I79" s="214"/>
      <c r="J79" s="215"/>
      <c r="K79" s="214" t="s">
        <v>254</v>
      </c>
      <c r="L79" s="214"/>
      <c r="M79" s="214"/>
      <c r="N79" s="214"/>
      <c r="O79" s="214"/>
      <c r="P79" s="214"/>
      <c r="Q79" s="214"/>
    </row>
    <row r="80" spans="1:18" ht="27" customHeight="1" x14ac:dyDescent="0.2">
      <c r="A80" s="213"/>
      <c r="B80" s="213"/>
      <c r="C80" s="135" t="s">
        <v>1</v>
      </c>
      <c r="D80" s="135" t="s">
        <v>2</v>
      </c>
      <c r="E80" s="135" t="s">
        <v>3</v>
      </c>
      <c r="F80" s="135" t="s">
        <v>4</v>
      </c>
      <c r="G80" s="135" t="s">
        <v>5</v>
      </c>
      <c r="H80" s="136" t="s">
        <v>160</v>
      </c>
      <c r="I80" s="135" t="s">
        <v>24</v>
      </c>
      <c r="J80" s="160"/>
      <c r="K80" s="135" t="s">
        <v>1</v>
      </c>
      <c r="L80" s="135" t="s">
        <v>2</v>
      </c>
      <c r="M80" s="135" t="s">
        <v>3</v>
      </c>
      <c r="N80" s="135" t="s">
        <v>4</v>
      </c>
      <c r="O80" s="135" t="s">
        <v>5</v>
      </c>
      <c r="P80" s="136" t="s">
        <v>160</v>
      </c>
      <c r="Q80" s="135" t="s">
        <v>24</v>
      </c>
    </row>
    <row r="81" spans="1:18" ht="38.25" customHeight="1" x14ac:dyDescent="0.2">
      <c r="A81" s="176" t="s">
        <v>232</v>
      </c>
      <c r="B81" s="127">
        <v>3</v>
      </c>
      <c r="C81" s="127">
        <v>0</v>
      </c>
      <c r="D81" s="127">
        <v>2</v>
      </c>
      <c r="E81" s="127">
        <v>0</v>
      </c>
      <c r="F81" s="127">
        <v>1</v>
      </c>
      <c r="G81" s="127">
        <v>0</v>
      </c>
      <c r="H81" s="127">
        <v>0</v>
      </c>
      <c r="I81" s="127">
        <v>3</v>
      </c>
      <c r="J81" s="127"/>
      <c r="K81" s="128">
        <f>C81/$I81*100</f>
        <v>0</v>
      </c>
      <c r="L81" s="128">
        <f t="shared" ref="L81:L92" si="32">D81/$I81*100</f>
        <v>66.666666666666657</v>
      </c>
      <c r="M81" s="128">
        <f t="shared" ref="M81:M92" si="33">E81/$I81*100</f>
        <v>0</v>
      </c>
      <c r="N81" s="128">
        <f t="shared" ref="N81:N92" si="34">F81/$I81*100</f>
        <v>33.333333333333329</v>
      </c>
      <c r="O81" s="128">
        <f t="shared" ref="O81:O92" si="35">G81/$I81*100</f>
        <v>0</v>
      </c>
      <c r="P81" s="128">
        <f t="shared" ref="P81:P92" si="36">H81/$I81*100</f>
        <v>0</v>
      </c>
      <c r="Q81" s="128">
        <f t="shared" ref="Q81:Q92" si="37">I81/$I81*100</f>
        <v>100</v>
      </c>
      <c r="R81" s="123"/>
    </row>
    <row r="82" spans="1:18" ht="38.25" customHeight="1" x14ac:dyDescent="0.2">
      <c r="A82" s="176" t="s">
        <v>233</v>
      </c>
      <c r="B82" s="127">
        <v>8</v>
      </c>
      <c r="C82" s="127">
        <v>2</v>
      </c>
      <c r="D82" s="127">
        <v>3</v>
      </c>
      <c r="E82" s="127">
        <v>0</v>
      </c>
      <c r="F82" s="127">
        <v>3</v>
      </c>
      <c r="G82" s="127">
        <v>0</v>
      </c>
      <c r="H82" s="127">
        <v>0</v>
      </c>
      <c r="I82" s="127">
        <v>8</v>
      </c>
      <c r="J82" s="127"/>
      <c r="K82" s="128">
        <f>C82/$I82*100</f>
        <v>25</v>
      </c>
      <c r="L82" s="128">
        <f t="shared" si="32"/>
        <v>37.5</v>
      </c>
      <c r="M82" s="128">
        <f t="shared" si="33"/>
        <v>0</v>
      </c>
      <c r="N82" s="128">
        <f t="shared" si="34"/>
        <v>37.5</v>
      </c>
      <c r="O82" s="128">
        <f t="shared" si="35"/>
        <v>0</v>
      </c>
      <c r="P82" s="128">
        <f t="shared" si="36"/>
        <v>0</v>
      </c>
      <c r="Q82" s="128">
        <f t="shared" si="37"/>
        <v>100</v>
      </c>
      <c r="R82" s="123"/>
    </row>
    <row r="83" spans="1:18" ht="38.25" customHeight="1" x14ac:dyDescent="0.2">
      <c r="A83" s="176" t="s">
        <v>234</v>
      </c>
      <c r="B83" s="127">
        <v>4</v>
      </c>
      <c r="C83" s="127">
        <v>2</v>
      </c>
      <c r="D83" s="127">
        <v>1</v>
      </c>
      <c r="E83" s="127">
        <v>0</v>
      </c>
      <c r="F83" s="127">
        <v>1</v>
      </c>
      <c r="G83" s="127">
        <v>0</v>
      </c>
      <c r="H83" s="127">
        <v>0</v>
      </c>
      <c r="I83" s="127">
        <v>4</v>
      </c>
      <c r="J83" s="127"/>
      <c r="K83" s="128">
        <f t="shared" ref="K83:K90" si="38">C83/$I83*100</f>
        <v>50</v>
      </c>
      <c r="L83" s="128">
        <f t="shared" si="32"/>
        <v>25</v>
      </c>
      <c r="M83" s="128">
        <f t="shared" si="33"/>
        <v>0</v>
      </c>
      <c r="N83" s="128">
        <f t="shared" si="34"/>
        <v>25</v>
      </c>
      <c r="O83" s="128">
        <f t="shared" si="35"/>
        <v>0</v>
      </c>
      <c r="P83" s="128">
        <f t="shared" si="36"/>
        <v>0</v>
      </c>
      <c r="Q83" s="128">
        <f t="shared" si="37"/>
        <v>100</v>
      </c>
      <c r="R83" s="123"/>
    </row>
    <row r="84" spans="1:18" ht="38.25" customHeight="1" x14ac:dyDescent="0.2">
      <c r="A84" s="176" t="s">
        <v>260</v>
      </c>
      <c r="B84" s="127">
        <v>1</v>
      </c>
      <c r="C84" s="127">
        <v>0</v>
      </c>
      <c r="D84" s="127">
        <v>1</v>
      </c>
      <c r="E84" s="127">
        <v>0</v>
      </c>
      <c r="F84" s="127">
        <v>0</v>
      </c>
      <c r="G84" s="127">
        <v>0</v>
      </c>
      <c r="H84" s="127">
        <v>0</v>
      </c>
      <c r="I84" s="127">
        <v>1</v>
      </c>
      <c r="J84" s="127"/>
      <c r="K84" s="128">
        <f t="shared" si="38"/>
        <v>0</v>
      </c>
      <c r="L84" s="128">
        <f t="shared" si="32"/>
        <v>100</v>
      </c>
      <c r="M84" s="128">
        <f t="shared" si="33"/>
        <v>0</v>
      </c>
      <c r="N84" s="128">
        <f t="shared" si="34"/>
        <v>0</v>
      </c>
      <c r="O84" s="128">
        <f t="shared" si="35"/>
        <v>0</v>
      </c>
      <c r="P84" s="128">
        <f t="shared" si="36"/>
        <v>0</v>
      </c>
      <c r="Q84" s="128">
        <f t="shared" si="37"/>
        <v>100</v>
      </c>
      <c r="R84" s="123"/>
    </row>
    <row r="85" spans="1:18" ht="38.25" customHeight="1" x14ac:dyDescent="0.2">
      <c r="A85" s="176" t="s">
        <v>261</v>
      </c>
      <c r="B85" s="127">
        <v>1</v>
      </c>
      <c r="C85" s="127">
        <v>0</v>
      </c>
      <c r="D85" s="127">
        <v>0</v>
      </c>
      <c r="E85" s="127">
        <v>1</v>
      </c>
      <c r="F85" s="127">
        <v>0</v>
      </c>
      <c r="G85" s="127">
        <v>0</v>
      </c>
      <c r="H85" s="127">
        <v>0</v>
      </c>
      <c r="I85" s="127">
        <v>1</v>
      </c>
      <c r="J85" s="127"/>
      <c r="K85" s="128">
        <f t="shared" si="38"/>
        <v>0</v>
      </c>
      <c r="L85" s="128">
        <f t="shared" si="32"/>
        <v>0</v>
      </c>
      <c r="M85" s="128">
        <f t="shared" si="33"/>
        <v>100</v>
      </c>
      <c r="N85" s="128">
        <f t="shared" si="34"/>
        <v>0</v>
      </c>
      <c r="O85" s="128">
        <f t="shared" si="35"/>
        <v>0</v>
      </c>
      <c r="P85" s="128">
        <f t="shared" si="36"/>
        <v>0</v>
      </c>
      <c r="Q85" s="128">
        <f t="shared" si="37"/>
        <v>100</v>
      </c>
      <c r="R85" s="123"/>
    </row>
    <row r="86" spans="1:18" ht="42.75" customHeight="1" x14ac:dyDescent="0.2">
      <c r="A86" s="176" t="s">
        <v>235</v>
      </c>
      <c r="B86" s="127">
        <v>1</v>
      </c>
      <c r="C86" s="127">
        <v>1</v>
      </c>
      <c r="D86" s="127">
        <v>0</v>
      </c>
      <c r="E86" s="127">
        <v>0</v>
      </c>
      <c r="F86" s="127">
        <v>0</v>
      </c>
      <c r="G86" s="127">
        <v>0</v>
      </c>
      <c r="H86" s="127">
        <v>0</v>
      </c>
      <c r="I86" s="127">
        <v>1</v>
      </c>
      <c r="J86" s="127"/>
      <c r="K86" s="128">
        <f t="shared" si="38"/>
        <v>100</v>
      </c>
      <c r="L86" s="128">
        <f t="shared" si="32"/>
        <v>0</v>
      </c>
      <c r="M86" s="128">
        <f t="shared" si="33"/>
        <v>0</v>
      </c>
      <c r="N86" s="128">
        <f t="shared" si="34"/>
        <v>0</v>
      </c>
      <c r="O86" s="128">
        <f t="shared" si="35"/>
        <v>0</v>
      </c>
      <c r="P86" s="128">
        <f t="shared" si="36"/>
        <v>0</v>
      </c>
      <c r="Q86" s="128">
        <f t="shared" si="37"/>
        <v>100</v>
      </c>
      <c r="R86" s="123"/>
    </row>
    <row r="87" spans="1:18" ht="38.25" customHeight="1" x14ac:dyDescent="0.2">
      <c r="A87" s="176" t="s">
        <v>262</v>
      </c>
      <c r="B87" s="127">
        <v>1</v>
      </c>
      <c r="C87" s="127">
        <v>1</v>
      </c>
      <c r="D87" s="127">
        <v>0</v>
      </c>
      <c r="E87" s="127">
        <v>0</v>
      </c>
      <c r="F87" s="127">
        <v>0</v>
      </c>
      <c r="G87" s="127">
        <v>0</v>
      </c>
      <c r="H87" s="127">
        <v>0</v>
      </c>
      <c r="I87" s="127">
        <v>1</v>
      </c>
      <c r="J87" s="127"/>
      <c r="K87" s="128">
        <f t="shared" si="38"/>
        <v>100</v>
      </c>
      <c r="L87" s="128">
        <f t="shared" si="32"/>
        <v>0</v>
      </c>
      <c r="M87" s="128">
        <f t="shared" si="33"/>
        <v>0</v>
      </c>
      <c r="N87" s="128">
        <f t="shared" si="34"/>
        <v>0</v>
      </c>
      <c r="O87" s="128">
        <f t="shared" si="35"/>
        <v>0</v>
      </c>
      <c r="P87" s="128">
        <f t="shared" si="36"/>
        <v>0</v>
      </c>
      <c r="Q87" s="128">
        <f t="shared" si="37"/>
        <v>100</v>
      </c>
      <c r="R87" s="123"/>
    </row>
    <row r="88" spans="1:18" ht="38.25" customHeight="1" x14ac:dyDescent="0.2">
      <c r="A88" s="176" t="s">
        <v>236</v>
      </c>
      <c r="B88" s="127">
        <v>8</v>
      </c>
      <c r="C88" s="127">
        <v>6</v>
      </c>
      <c r="D88" s="127">
        <v>1</v>
      </c>
      <c r="E88" s="127">
        <v>0</v>
      </c>
      <c r="F88" s="127">
        <v>1</v>
      </c>
      <c r="G88" s="127">
        <v>0</v>
      </c>
      <c r="H88" s="127">
        <v>0</v>
      </c>
      <c r="I88" s="127">
        <v>8</v>
      </c>
      <c r="J88" s="127"/>
      <c r="K88" s="128">
        <f t="shared" si="38"/>
        <v>75</v>
      </c>
      <c r="L88" s="128">
        <f t="shared" si="32"/>
        <v>12.5</v>
      </c>
      <c r="M88" s="128">
        <f t="shared" si="33"/>
        <v>0</v>
      </c>
      <c r="N88" s="128">
        <f t="shared" si="34"/>
        <v>12.5</v>
      </c>
      <c r="O88" s="128">
        <f t="shared" si="35"/>
        <v>0</v>
      </c>
      <c r="P88" s="128">
        <f t="shared" si="36"/>
        <v>0</v>
      </c>
      <c r="Q88" s="128">
        <f t="shared" si="37"/>
        <v>100</v>
      </c>
      <c r="R88" s="123"/>
    </row>
    <row r="89" spans="1:18" ht="38.25" customHeight="1" x14ac:dyDescent="0.2">
      <c r="A89" s="176" t="s">
        <v>237</v>
      </c>
      <c r="B89" s="127">
        <v>2</v>
      </c>
      <c r="C89" s="127">
        <v>2</v>
      </c>
      <c r="D89" s="127">
        <v>0</v>
      </c>
      <c r="E89" s="127">
        <v>0</v>
      </c>
      <c r="F89" s="127">
        <v>0</v>
      </c>
      <c r="G89" s="127">
        <v>0</v>
      </c>
      <c r="H89" s="127">
        <v>0</v>
      </c>
      <c r="I89" s="127">
        <v>2</v>
      </c>
      <c r="J89" s="127"/>
      <c r="K89" s="128">
        <f t="shared" si="38"/>
        <v>100</v>
      </c>
      <c r="L89" s="128">
        <f t="shared" si="32"/>
        <v>0</v>
      </c>
      <c r="M89" s="128">
        <f t="shared" si="33"/>
        <v>0</v>
      </c>
      <c r="N89" s="128">
        <f t="shared" si="34"/>
        <v>0</v>
      </c>
      <c r="O89" s="128">
        <f t="shared" si="35"/>
        <v>0</v>
      </c>
      <c r="P89" s="128">
        <f t="shared" si="36"/>
        <v>0</v>
      </c>
      <c r="Q89" s="128">
        <f t="shared" si="37"/>
        <v>100</v>
      </c>
      <c r="R89" s="123"/>
    </row>
    <row r="90" spans="1:18" ht="38.25" customHeight="1" x14ac:dyDescent="0.2">
      <c r="A90" s="176" t="s">
        <v>238</v>
      </c>
      <c r="B90" s="127">
        <v>6</v>
      </c>
      <c r="C90" s="127">
        <v>1</v>
      </c>
      <c r="D90" s="127">
        <v>5</v>
      </c>
      <c r="E90" s="127">
        <v>0</v>
      </c>
      <c r="F90" s="127">
        <v>0</v>
      </c>
      <c r="G90" s="127">
        <v>0</v>
      </c>
      <c r="H90" s="127">
        <v>0</v>
      </c>
      <c r="I90" s="127">
        <v>6</v>
      </c>
      <c r="J90" s="127"/>
      <c r="K90" s="128">
        <f t="shared" si="38"/>
        <v>16.666666666666664</v>
      </c>
      <c r="L90" s="128">
        <f t="shared" si="32"/>
        <v>83.333333333333343</v>
      </c>
      <c r="M90" s="128">
        <f t="shared" si="33"/>
        <v>0</v>
      </c>
      <c r="N90" s="128">
        <f t="shared" si="34"/>
        <v>0</v>
      </c>
      <c r="O90" s="128">
        <f t="shared" si="35"/>
        <v>0</v>
      </c>
      <c r="P90" s="128">
        <f t="shared" si="36"/>
        <v>0</v>
      </c>
      <c r="Q90" s="128">
        <f t="shared" si="37"/>
        <v>100</v>
      </c>
      <c r="R90" s="123"/>
    </row>
    <row r="91" spans="1:18" ht="38.25" customHeight="1" x14ac:dyDescent="0.2">
      <c r="A91" s="176" t="s">
        <v>239</v>
      </c>
      <c r="B91" s="127">
        <v>3</v>
      </c>
      <c r="C91" s="127">
        <v>1</v>
      </c>
      <c r="D91" s="127">
        <v>2</v>
      </c>
      <c r="E91" s="127">
        <v>0</v>
      </c>
      <c r="F91" s="127">
        <v>0</v>
      </c>
      <c r="G91" s="127">
        <v>0</v>
      </c>
      <c r="H91" s="127">
        <v>0</v>
      </c>
      <c r="I91" s="127">
        <v>3</v>
      </c>
      <c r="J91" s="127"/>
      <c r="K91" s="128">
        <f>C91/$I91*100</f>
        <v>33.333333333333329</v>
      </c>
      <c r="L91" s="128">
        <f t="shared" si="32"/>
        <v>66.666666666666657</v>
      </c>
      <c r="M91" s="128">
        <f t="shared" si="33"/>
        <v>0</v>
      </c>
      <c r="N91" s="128">
        <f t="shared" si="34"/>
        <v>0</v>
      </c>
      <c r="O91" s="128">
        <f t="shared" si="35"/>
        <v>0</v>
      </c>
      <c r="P91" s="128">
        <f t="shared" si="36"/>
        <v>0</v>
      </c>
      <c r="Q91" s="128">
        <f t="shared" si="37"/>
        <v>100</v>
      </c>
      <c r="R91" s="123"/>
    </row>
    <row r="92" spans="1:18" ht="38.25" customHeight="1" thickBot="1" x14ac:dyDescent="0.25">
      <c r="A92" s="177" t="s">
        <v>240</v>
      </c>
      <c r="B92" s="143">
        <v>6</v>
      </c>
      <c r="C92" s="143">
        <v>2</v>
      </c>
      <c r="D92" s="143">
        <v>1</v>
      </c>
      <c r="E92" s="143">
        <v>0</v>
      </c>
      <c r="F92" s="143">
        <v>3</v>
      </c>
      <c r="G92" s="143">
        <v>0</v>
      </c>
      <c r="H92" s="143">
        <v>0</v>
      </c>
      <c r="I92" s="143">
        <v>6</v>
      </c>
      <c r="J92" s="143"/>
      <c r="K92" s="178">
        <f>C92/$I92*100</f>
        <v>33.333333333333329</v>
      </c>
      <c r="L92" s="178">
        <f t="shared" si="32"/>
        <v>16.666666666666664</v>
      </c>
      <c r="M92" s="178">
        <f t="shared" si="33"/>
        <v>0</v>
      </c>
      <c r="N92" s="178">
        <f t="shared" si="34"/>
        <v>50</v>
      </c>
      <c r="O92" s="178">
        <f t="shared" si="35"/>
        <v>0</v>
      </c>
      <c r="P92" s="178">
        <f t="shared" si="36"/>
        <v>0</v>
      </c>
      <c r="Q92" s="178">
        <f t="shared" si="37"/>
        <v>100</v>
      </c>
      <c r="R92" s="123"/>
    </row>
    <row r="93" spans="1:18" ht="16.5" customHeight="1" thickTop="1" x14ac:dyDescent="0.2">
      <c r="A93" s="126"/>
      <c r="B93" s="126"/>
      <c r="Q93" s="2" t="s">
        <v>40</v>
      </c>
    </row>
    <row r="94" spans="1:18" ht="19.5" customHeight="1" x14ac:dyDescent="0.2"/>
    <row r="95" spans="1:18" ht="22.5" customHeight="1" x14ac:dyDescent="0.2">
      <c r="A95" s="209" t="s">
        <v>185</v>
      </c>
      <c r="B95" s="209"/>
      <c r="C95" s="209"/>
      <c r="D95" s="209"/>
      <c r="E95" s="209"/>
      <c r="F95" s="209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>
        <v>52</v>
      </c>
    </row>
    <row r="96" spans="1:18" ht="30.75" customHeight="1" x14ac:dyDescent="0.2">
      <c r="A96" s="211" t="s">
        <v>184</v>
      </c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</row>
    <row r="97" spans="1:18" ht="24" customHeight="1" thickBot="1" x14ac:dyDescent="0.25">
      <c r="A97" s="207" t="s">
        <v>270</v>
      </c>
      <c r="B97" s="9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1:18" ht="27" customHeight="1" thickTop="1" x14ac:dyDescent="0.2">
      <c r="A98" s="212" t="s">
        <v>265</v>
      </c>
      <c r="B98" s="212" t="s">
        <v>266</v>
      </c>
      <c r="C98" s="214" t="s">
        <v>59</v>
      </c>
      <c r="D98" s="214"/>
      <c r="E98" s="214"/>
      <c r="F98" s="214"/>
      <c r="G98" s="214"/>
      <c r="H98" s="214"/>
      <c r="I98" s="214"/>
      <c r="J98" s="215"/>
      <c r="K98" s="214" t="s">
        <v>254</v>
      </c>
      <c r="L98" s="214"/>
      <c r="M98" s="214"/>
      <c r="N98" s="214"/>
      <c r="O98" s="214"/>
      <c r="P98" s="214"/>
      <c r="Q98" s="214"/>
    </row>
    <row r="99" spans="1:18" ht="27" customHeight="1" x14ac:dyDescent="0.2">
      <c r="A99" s="213"/>
      <c r="B99" s="213"/>
      <c r="C99" s="135" t="s">
        <v>1</v>
      </c>
      <c r="D99" s="135" t="s">
        <v>2</v>
      </c>
      <c r="E99" s="135" t="s">
        <v>3</v>
      </c>
      <c r="F99" s="135" t="s">
        <v>4</v>
      </c>
      <c r="G99" s="135" t="s">
        <v>5</v>
      </c>
      <c r="H99" s="136" t="s">
        <v>160</v>
      </c>
      <c r="I99" s="135" t="s">
        <v>24</v>
      </c>
      <c r="J99" s="160"/>
      <c r="K99" s="135" t="s">
        <v>1</v>
      </c>
      <c r="L99" s="135" t="s">
        <v>2</v>
      </c>
      <c r="M99" s="135" t="s">
        <v>3</v>
      </c>
      <c r="N99" s="135" t="s">
        <v>4</v>
      </c>
      <c r="O99" s="135" t="s">
        <v>5</v>
      </c>
      <c r="P99" s="136" t="s">
        <v>160</v>
      </c>
      <c r="Q99" s="135" t="s">
        <v>24</v>
      </c>
    </row>
    <row r="100" spans="1:18" ht="34.5" customHeight="1" x14ac:dyDescent="0.2">
      <c r="A100" s="176" t="s">
        <v>251</v>
      </c>
      <c r="B100" s="127">
        <v>2</v>
      </c>
      <c r="C100" s="127">
        <v>0</v>
      </c>
      <c r="D100" s="127">
        <v>2</v>
      </c>
      <c r="E100" s="127">
        <v>0</v>
      </c>
      <c r="F100" s="127">
        <v>0</v>
      </c>
      <c r="G100" s="127">
        <v>0</v>
      </c>
      <c r="H100" s="127">
        <v>0</v>
      </c>
      <c r="I100" s="127">
        <v>2</v>
      </c>
      <c r="J100" s="127"/>
      <c r="K100" s="128">
        <f>C100/$I100*100</f>
        <v>0</v>
      </c>
      <c r="L100" s="128">
        <f t="shared" ref="L100:L111" si="39">D100/$I100*100</f>
        <v>100</v>
      </c>
      <c r="M100" s="128">
        <f t="shared" ref="M100:M111" si="40">E100/$I100*100</f>
        <v>0</v>
      </c>
      <c r="N100" s="128">
        <f t="shared" ref="N100:N111" si="41">F100/$I100*100</f>
        <v>0</v>
      </c>
      <c r="O100" s="128">
        <f t="shared" ref="O100:O111" si="42">G100/$I100*100</f>
        <v>0</v>
      </c>
      <c r="P100" s="128">
        <f t="shared" ref="P100:P111" si="43">H100/$I100*100</f>
        <v>0</v>
      </c>
      <c r="Q100" s="128">
        <f t="shared" ref="Q100:Q111" si="44">I100/$I100*100</f>
        <v>100</v>
      </c>
      <c r="R100" s="123"/>
    </row>
    <row r="101" spans="1:18" ht="34.5" customHeight="1" x14ac:dyDescent="0.2">
      <c r="A101" s="176" t="s">
        <v>241</v>
      </c>
      <c r="B101" s="127">
        <v>2</v>
      </c>
      <c r="C101" s="127">
        <v>2</v>
      </c>
      <c r="D101" s="127">
        <v>0</v>
      </c>
      <c r="E101" s="127">
        <v>0</v>
      </c>
      <c r="F101" s="127">
        <v>0</v>
      </c>
      <c r="G101" s="127">
        <v>0</v>
      </c>
      <c r="H101" s="127">
        <v>0</v>
      </c>
      <c r="I101" s="127">
        <v>2</v>
      </c>
      <c r="J101" s="127"/>
      <c r="K101" s="128">
        <f>C101/$I101*100</f>
        <v>100</v>
      </c>
      <c r="L101" s="128">
        <f t="shared" si="39"/>
        <v>0</v>
      </c>
      <c r="M101" s="128">
        <f t="shared" si="40"/>
        <v>0</v>
      </c>
      <c r="N101" s="128">
        <f t="shared" si="41"/>
        <v>0</v>
      </c>
      <c r="O101" s="128">
        <f t="shared" si="42"/>
        <v>0</v>
      </c>
      <c r="P101" s="128">
        <f t="shared" si="43"/>
        <v>0</v>
      </c>
      <c r="Q101" s="128">
        <f t="shared" si="44"/>
        <v>100</v>
      </c>
      <c r="R101" s="123"/>
    </row>
    <row r="102" spans="1:18" ht="34.5" customHeight="1" x14ac:dyDescent="0.2">
      <c r="A102" s="176" t="s">
        <v>244</v>
      </c>
      <c r="B102" s="127">
        <v>3</v>
      </c>
      <c r="C102" s="127">
        <v>2</v>
      </c>
      <c r="D102" s="127">
        <v>1</v>
      </c>
      <c r="E102" s="127">
        <v>0</v>
      </c>
      <c r="F102" s="127">
        <v>0</v>
      </c>
      <c r="G102" s="127">
        <v>0</v>
      </c>
      <c r="H102" s="127">
        <v>0</v>
      </c>
      <c r="I102" s="127">
        <v>3</v>
      </c>
      <c r="J102" s="127"/>
      <c r="K102" s="128">
        <f t="shared" ref="K102:K109" si="45">C102/$I102*100</f>
        <v>66.666666666666657</v>
      </c>
      <c r="L102" s="128">
        <f t="shared" si="39"/>
        <v>33.333333333333329</v>
      </c>
      <c r="M102" s="128">
        <f t="shared" si="40"/>
        <v>0</v>
      </c>
      <c r="N102" s="128">
        <f t="shared" si="41"/>
        <v>0</v>
      </c>
      <c r="O102" s="128">
        <f t="shared" si="42"/>
        <v>0</v>
      </c>
      <c r="P102" s="128">
        <f t="shared" si="43"/>
        <v>0</v>
      </c>
      <c r="Q102" s="128">
        <f t="shared" si="44"/>
        <v>100</v>
      </c>
      <c r="R102" s="123"/>
    </row>
    <row r="103" spans="1:18" ht="34.5" customHeight="1" x14ac:dyDescent="0.2">
      <c r="A103" s="176" t="s">
        <v>245</v>
      </c>
      <c r="B103" s="127">
        <v>3</v>
      </c>
      <c r="C103" s="127">
        <v>3</v>
      </c>
      <c r="D103" s="127">
        <v>0</v>
      </c>
      <c r="E103" s="127">
        <v>0</v>
      </c>
      <c r="F103" s="127">
        <v>0</v>
      </c>
      <c r="G103" s="127">
        <v>0</v>
      </c>
      <c r="H103" s="127">
        <v>0</v>
      </c>
      <c r="I103" s="127">
        <v>3</v>
      </c>
      <c r="J103" s="127"/>
      <c r="K103" s="128">
        <f t="shared" si="45"/>
        <v>100</v>
      </c>
      <c r="L103" s="128">
        <f t="shared" si="39"/>
        <v>0</v>
      </c>
      <c r="M103" s="128">
        <f t="shared" si="40"/>
        <v>0</v>
      </c>
      <c r="N103" s="128">
        <f t="shared" si="41"/>
        <v>0</v>
      </c>
      <c r="O103" s="128">
        <f t="shared" si="42"/>
        <v>0</v>
      </c>
      <c r="P103" s="128">
        <f t="shared" si="43"/>
        <v>0</v>
      </c>
      <c r="Q103" s="128">
        <f t="shared" si="44"/>
        <v>100</v>
      </c>
      <c r="R103" s="123"/>
    </row>
    <row r="104" spans="1:18" ht="34.5" customHeight="1" x14ac:dyDescent="0.2">
      <c r="A104" s="176" t="s">
        <v>242</v>
      </c>
      <c r="B104" s="127">
        <v>2</v>
      </c>
      <c r="C104" s="127">
        <v>2</v>
      </c>
      <c r="D104" s="127">
        <v>0</v>
      </c>
      <c r="E104" s="127">
        <v>0</v>
      </c>
      <c r="F104" s="127">
        <v>0</v>
      </c>
      <c r="G104" s="127">
        <v>0</v>
      </c>
      <c r="H104" s="127">
        <v>0</v>
      </c>
      <c r="I104" s="127">
        <v>2</v>
      </c>
      <c r="J104" s="127"/>
      <c r="K104" s="128">
        <f t="shared" si="45"/>
        <v>100</v>
      </c>
      <c r="L104" s="128">
        <f t="shared" si="39"/>
        <v>0</v>
      </c>
      <c r="M104" s="128">
        <f t="shared" si="40"/>
        <v>0</v>
      </c>
      <c r="N104" s="128">
        <f t="shared" si="41"/>
        <v>0</v>
      </c>
      <c r="O104" s="128">
        <f t="shared" si="42"/>
        <v>0</v>
      </c>
      <c r="P104" s="128">
        <f t="shared" si="43"/>
        <v>0</v>
      </c>
      <c r="Q104" s="128">
        <f t="shared" si="44"/>
        <v>100</v>
      </c>
      <c r="R104" s="123"/>
    </row>
    <row r="105" spans="1:18" ht="34.5" customHeight="1" x14ac:dyDescent="0.2">
      <c r="A105" s="176" t="s">
        <v>243</v>
      </c>
      <c r="B105" s="127">
        <v>5</v>
      </c>
      <c r="C105" s="127">
        <v>5</v>
      </c>
      <c r="D105" s="127">
        <v>0</v>
      </c>
      <c r="E105" s="127">
        <v>0</v>
      </c>
      <c r="F105" s="127">
        <v>0</v>
      </c>
      <c r="G105" s="127">
        <v>0</v>
      </c>
      <c r="H105" s="127">
        <v>0</v>
      </c>
      <c r="I105" s="127">
        <v>5</v>
      </c>
      <c r="J105" s="127"/>
      <c r="K105" s="128">
        <f t="shared" si="45"/>
        <v>100</v>
      </c>
      <c r="L105" s="128">
        <f t="shared" si="39"/>
        <v>0</v>
      </c>
      <c r="M105" s="128">
        <f t="shared" si="40"/>
        <v>0</v>
      </c>
      <c r="N105" s="128">
        <f t="shared" si="41"/>
        <v>0</v>
      </c>
      <c r="O105" s="128">
        <f t="shared" si="42"/>
        <v>0</v>
      </c>
      <c r="P105" s="128">
        <f t="shared" si="43"/>
        <v>0</v>
      </c>
      <c r="Q105" s="128">
        <f t="shared" si="44"/>
        <v>100</v>
      </c>
      <c r="R105" s="123"/>
    </row>
    <row r="106" spans="1:18" ht="34.5" customHeight="1" x14ac:dyDescent="0.2">
      <c r="A106" s="176" t="s">
        <v>263</v>
      </c>
      <c r="B106" s="127">
        <v>2</v>
      </c>
      <c r="C106" s="127">
        <v>0</v>
      </c>
      <c r="D106" s="127">
        <v>1</v>
      </c>
      <c r="E106" s="127">
        <v>0</v>
      </c>
      <c r="F106" s="127">
        <v>1</v>
      </c>
      <c r="G106" s="127">
        <v>0</v>
      </c>
      <c r="H106" s="127">
        <v>0</v>
      </c>
      <c r="I106" s="127">
        <v>2</v>
      </c>
      <c r="J106" s="127"/>
      <c r="K106" s="128">
        <f t="shared" si="45"/>
        <v>0</v>
      </c>
      <c r="L106" s="128">
        <f t="shared" si="39"/>
        <v>50</v>
      </c>
      <c r="M106" s="128">
        <f t="shared" si="40"/>
        <v>0</v>
      </c>
      <c r="N106" s="128">
        <f t="shared" si="41"/>
        <v>50</v>
      </c>
      <c r="O106" s="128">
        <f t="shared" si="42"/>
        <v>0</v>
      </c>
      <c r="P106" s="128">
        <f t="shared" si="43"/>
        <v>0</v>
      </c>
      <c r="Q106" s="128">
        <f t="shared" si="44"/>
        <v>100</v>
      </c>
      <c r="R106" s="123"/>
    </row>
    <row r="107" spans="1:18" ht="34.5" customHeight="1" x14ac:dyDescent="0.2">
      <c r="A107" s="176" t="s">
        <v>246</v>
      </c>
      <c r="B107" s="127">
        <v>4</v>
      </c>
      <c r="C107" s="127">
        <v>4</v>
      </c>
      <c r="D107" s="127">
        <v>0</v>
      </c>
      <c r="E107" s="127">
        <v>0</v>
      </c>
      <c r="F107" s="127">
        <v>0</v>
      </c>
      <c r="G107" s="127">
        <v>0</v>
      </c>
      <c r="H107" s="127">
        <v>0</v>
      </c>
      <c r="I107" s="127">
        <v>4</v>
      </c>
      <c r="J107" s="127"/>
      <c r="K107" s="128">
        <f t="shared" si="45"/>
        <v>100</v>
      </c>
      <c r="L107" s="128">
        <f t="shared" si="39"/>
        <v>0</v>
      </c>
      <c r="M107" s="128">
        <f t="shared" si="40"/>
        <v>0</v>
      </c>
      <c r="N107" s="128">
        <f t="shared" si="41"/>
        <v>0</v>
      </c>
      <c r="O107" s="128">
        <f t="shared" si="42"/>
        <v>0</v>
      </c>
      <c r="P107" s="128">
        <f t="shared" si="43"/>
        <v>0</v>
      </c>
      <c r="Q107" s="128">
        <f t="shared" si="44"/>
        <v>100</v>
      </c>
      <c r="R107" s="123"/>
    </row>
    <row r="108" spans="1:18" ht="34.5" customHeight="1" x14ac:dyDescent="0.2">
      <c r="A108" s="176" t="s">
        <v>247</v>
      </c>
      <c r="B108" s="127">
        <v>3</v>
      </c>
      <c r="C108" s="127">
        <v>3</v>
      </c>
      <c r="D108" s="127">
        <v>0</v>
      </c>
      <c r="E108" s="127">
        <v>0</v>
      </c>
      <c r="F108" s="127">
        <v>0</v>
      </c>
      <c r="G108" s="127">
        <v>0</v>
      </c>
      <c r="H108" s="127">
        <v>0</v>
      </c>
      <c r="I108" s="127">
        <v>3</v>
      </c>
      <c r="J108" s="127"/>
      <c r="K108" s="128">
        <f t="shared" si="45"/>
        <v>100</v>
      </c>
      <c r="L108" s="128">
        <f t="shared" si="39"/>
        <v>0</v>
      </c>
      <c r="M108" s="128">
        <f t="shared" si="40"/>
        <v>0</v>
      </c>
      <c r="N108" s="128">
        <f t="shared" si="41"/>
        <v>0</v>
      </c>
      <c r="O108" s="128">
        <f t="shared" si="42"/>
        <v>0</v>
      </c>
      <c r="P108" s="128">
        <f t="shared" si="43"/>
        <v>0</v>
      </c>
      <c r="Q108" s="128">
        <f t="shared" si="44"/>
        <v>100</v>
      </c>
      <c r="R108" s="123"/>
    </row>
    <row r="109" spans="1:18" ht="34.5" customHeight="1" x14ac:dyDescent="0.2">
      <c r="A109" s="176" t="s">
        <v>248</v>
      </c>
      <c r="B109" s="127">
        <v>1</v>
      </c>
      <c r="C109" s="127">
        <v>1</v>
      </c>
      <c r="D109" s="127">
        <v>0</v>
      </c>
      <c r="E109" s="127">
        <v>0</v>
      </c>
      <c r="F109" s="127">
        <v>0</v>
      </c>
      <c r="G109" s="127">
        <v>0</v>
      </c>
      <c r="H109" s="127">
        <v>0</v>
      </c>
      <c r="I109" s="127">
        <v>1</v>
      </c>
      <c r="J109" s="127"/>
      <c r="K109" s="128">
        <f t="shared" si="45"/>
        <v>100</v>
      </c>
      <c r="L109" s="128">
        <f t="shared" si="39"/>
        <v>0</v>
      </c>
      <c r="M109" s="128">
        <f t="shared" si="40"/>
        <v>0</v>
      </c>
      <c r="N109" s="128">
        <f t="shared" si="41"/>
        <v>0</v>
      </c>
      <c r="O109" s="128">
        <f t="shared" si="42"/>
        <v>0</v>
      </c>
      <c r="P109" s="128">
        <f t="shared" si="43"/>
        <v>0</v>
      </c>
      <c r="Q109" s="128">
        <f t="shared" si="44"/>
        <v>100</v>
      </c>
      <c r="R109" s="123"/>
    </row>
    <row r="110" spans="1:18" ht="34.5" customHeight="1" x14ac:dyDescent="0.2">
      <c r="A110" s="176" t="s">
        <v>250</v>
      </c>
      <c r="B110" s="127">
        <v>3</v>
      </c>
      <c r="C110" s="127">
        <v>0</v>
      </c>
      <c r="D110" s="127">
        <v>1</v>
      </c>
      <c r="E110" s="127">
        <v>0</v>
      </c>
      <c r="F110" s="127">
        <v>2</v>
      </c>
      <c r="G110" s="127">
        <v>0</v>
      </c>
      <c r="H110" s="127">
        <v>0</v>
      </c>
      <c r="I110" s="127">
        <v>3</v>
      </c>
      <c r="J110" s="127"/>
      <c r="K110" s="128">
        <f>C110/$I110*100</f>
        <v>0</v>
      </c>
      <c r="L110" s="128">
        <f t="shared" si="39"/>
        <v>33.333333333333329</v>
      </c>
      <c r="M110" s="128">
        <f t="shared" si="40"/>
        <v>0</v>
      </c>
      <c r="N110" s="128">
        <f t="shared" si="41"/>
        <v>66.666666666666657</v>
      </c>
      <c r="O110" s="128">
        <f t="shared" si="42"/>
        <v>0</v>
      </c>
      <c r="P110" s="128">
        <f t="shared" si="43"/>
        <v>0</v>
      </c>
      <c r="Q110" s="128">
        <f t="shared" si="44"/>
        <v>100</v>
      </c>
      <c r="R110" s="123"/>
    </row>
    <row r="111" spans="1:18" ht="34.5" customHeight="1" x14ac:dyDescent="0.2">
      <c r="A111" s="201" t="s">
        <v>249</v>
      </c>
      <c r="B111" s="157">
        <v>1</v>
      </c>
      <c r="C111" s="157">
        <v>0</v>
      </c>
      <c r="D111" s="157">
        <v>1</v>
      </c>
      <c r="E111" s="157">
        <v>0</v>
      </c>
      <c r="F111" s="157">
        <v>0</v>
      </c>
      <c r="G111" s="157">
        <v>0</v>
      </c>
      <c r="H111" s="157">
        <v>0</v>
      </c>
      <c r="I111" s="157">
        <v>1</v>
      </c>
      <c r="J111" s="157"/>
      <c r="K111" s="182">
        <f>C111/$I111*100</f>
        <v>0</v>
      </c>
      <c r="L111" s="182">
        <f t="shared" si="39"/>
        <v>100</v>
      </c>
      <c r="M111" s="182">
        <f t="shared" si="40"/>
        <v>0</v>
      </c>
      <c r="N111" s="182">
        <f t="shared" si="41"/>
        <v>0</v>
      </c>
      <c r="O111" s="182">
        <f t="shared" si="42"/>
        <v>0</v>
      </c>
      <c r="P111" s="182">
        <f t="shared" si="43"/>
        <v>0</v>
      </c>
      <c r="Q111" s="182">
        <f t="shared" si="44"/>
        <v>100</v>
      </c>
      <c r="R111" s="123"/>
    </row>
    <row r="112" spans="1:18" ht="34.5" customHeight="1" thickBot="1" x14ac:dyDescent="0.25">
      <c r="A112" s="202" t="s">
        <v>145</v>
      </c>
      <c r="B112" s="196">
        <f>B5+B6+B7+B8+B9+B10+B11+B12+B13+B14+B15+B16+B24+B25+B26+B27+B28+B29+B30+B31+B32+B33+B34+B35+B43+B44+B45+B46+B47+B48+B49+B50+B51+B52+B53+B54+B62+B63+B64+B65+B66+B67+B68+B69+B70+B71+B72+B73+B81+B82+B83+B84+B85+B86+B87+B88+B89+B90+B91+B92+B100+B101+B102+B103+B104+B105+B106+B107+B108+B109+B110+B111</f>
        <v>1555</v>
      </c>
      <c r="C112" s="196">
        <f t="shared" ref="C112:H112" si="46">C5+C6+C7+C8+C9+C10+C11+C12+C13+C14+C15+C16+C24+C25+C26+C27+C28+C29+C30+C31+C32+C33+C34+C35+C43+C44+C45+C46+C47+C48+C49+C50+C51+C52+C53+C54+C62+C63+C64+C65+C66+C67+C68+C69+C70+C71+C72+C73+C81+C82+C83+C84+C85+C86+C87+C88+C89+C90+C91+C92+C100+C101+C102+C103+C104+C105+C106+C107+C108+C109+C110+C111</f>
        <v>104</v>
      </c>
      <c r="D112" s="196">
        <f t="shared" si="46"/>
        <v>68</v>
      </c>
      <c r="E112" s="196">
        <f t="shared" si="46"/>
        <v>6</v>
      </c>
      <c r="F112" s="196">
        <f t="shared" si="46"/>
        <v>1358</v>
      </c>
      <c r="G112" s="196">
        <f t="shared" si="46"/>
        <v>4</v>
      </c>
      <c r="H112" s="196">
        <f t="shared" si="46"/>
        <v>15</v>
      </c>
      <c r="I112" s="196">
        <f>SUM(C112:H112)</f>
        <v>1555</v>
      </c>
      <c r="J112" s="196">
        <f>SUM(C112:I112)</f>
        <v>3110</v>
      </c>
      <c r="K112" s="195">
        <f>C112/$I112*100</f>
        <v>6.688102893890675</v>
      </c>
      <c r="L112" s="195">
        <f t="shared" ref="L112" si="47">D112/$I112*100</f>
        <v>4.372990353697749</v>
      </c>
      <c r="M112" s="195">
        <f t="shared" ref="M112" si="48">E112/$I112*100</f>
        <v>0.38585209003215432</v>
      </c>
      <c r="N112" s="195">
        <f t="shared" ref="N112" si="49">F112/$I112*100</f>
        <v>87.331189710610929</v>
      </c>
      <c r="O112" s="195">
        <f t="shared" ref="O112" si="50">G112/$I112*100</f>
        <v>0.25723472668810288</v>
      </c>
      <c r="P112" s="195">
        <f t="shared" ref="P112" si="51">H112/$I112*100</f>
        <v>0.96463022508038598</v>
      </c>
      <c r="Q112" s="195">
        <f t="shared" ref="Q112" si="52">I112/$I112*100</f>
        <v>100</v>
      </c>
    </row>
    <row r="113" spans="1:17" ht="34.5" customHeight="1" thickTop="1" x14ac:dyDescent="0.2">
      <c r="B113" s="180"/>
      <c r="C113" s="180"/>
      <c r="D113" s="180"/>
      <c r="E113" s="180"/>
      <c r="F113" s="180"/>
      <c r="G113" s="180"/>
      <c r="H113" s="180"/>
      <c r="I113" s="180"/>
      <c r="J113" s="42"/>
    </row>
    <row r="114" spans="1:17" ht="34.5" customHeight="1" x14ac:dyDescent="0.2">
      <c r="A114" s="209" t="s">
        <v>185</v>
      </c>
      <c r="B114" s="210"/>
      <c r="C114" s="210"/>
      <c r="D114" s="210"/>
      <c r="E114" s="210"/>
      <c r="F114" s="210"/>
      <c r="G114" s="170"/>
      <c r="H114" s="170"/>
      <c r="I114" s="170"/>
      <c r="J114" s="122"/>
      <c r="K114" s="122"/>
      <c r="L114" s="122"/>
      <c r="M114" s="122"/>
      <c r="N114" s="122"/>
      <c r="O114" s="122"/>
      <c r="P114" s="122"/>
      <c r="Q114" s="122">
        <v>53</v>
      </c>
    </row>
  </sheetData>
  <mergeCells count="36">
    <mergeCell ref="A19:F19"/>
    <mergeCell ref="A38:F38"/>
    <mergeCell ref="A39:Q39"/>
    <mergeCell ref="A20:Q20"/>
    <mergeCell ref="A22:A23"/>
    <mergeCell ref="B22:B23"/>
    <mergeCell ref="C22:J22"/>
    <mergeCell ref="K22:Q22"/>
    <mergeCell ref="A1:Q1"/>
    <mergeCell ref="A3:A4"/>
    <mergeCell ref="B3:B4"/>
    <mergeCell ref="C3:J3"/>
    <mergeCell ref="K3:Q3"/>
    <mergeCell ref="A41:A42"/>
    <mergeCell ref="B41:B42"/>
    <mergeCell ref="C41:J41"/>
    <mergeCell ref="K41:Q41"/>
    <mergeCell ref="A57:F57"/>
    <mergeCell ref="A58:Q58"/>
    <mergeCell ref="A60:A61"/>
    <mergeCell ref="B60:B61"/>
    <mergeCell ref="C60:J60"/>
    <mergeCell ref="K60:Q60"/>
    <mergeCell ref="A76:F76"/>
    <mergeCell ref="A77:Q77"/>
    <mergeCell ref="A79:A80"/>
    <mergeCell ref="B79:B80"/>
    <mergeCell ref="C79:J79"/>
    <mergeCell ref="K79:Q79"/>
    <mergeCell ref="A114:F114"/>
    <mergeCell ref="A95:F95"/>
    <mergeCell ref="A96:Q96"/>
    <mergeCell ref="A98:A99"/>
    <mergeCell ref="B98:B99"/>
    <mergeCell ref="C98:J98"/>
    <mergeCell ref="K98:Q98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3"/>
  <sheetViews>
    <sheetView rightToLeft="1" view="pageBreakPreview" topLeftCell="A2" zoomScaleSheetLayoutView="100" workbookViewId="0">
      <selection activeCell="A2" sqref="A2"/>
    </sheetView>
  </sheetViews>
  <sheetFormatPr defaultRowHeight="14.25" x14ac:dyDescent="0.2"/>
  <cols>
    <col min="1" max="1" width="13.375" style="42" customWidth="1"/>
    <col min="2" max="2" width="13.375" style="13" customWidth="1"/>
    <col min="3" max="3" width="9.875" style="13" customWidth="1"/>
    <col min="4" max="7" width="11.75" style="13" customWidth="1"/>
    <col min="8" max="8" width="10.125" style="13" customWidth="1"/>
    <col min="9" max="9" width="11.75" style="13" customWidth="1"/>
    <col min="10" max="254" width="9.125" style="13"/>
    <col min="255" max="256" width="13.375" style="13" customWidth="1"/>
    <col min="257" max="261" width="11.75" style="13" customWidth="1"/>
    <col min="262" max="262" width="10.125" style="13" customWidth="1"/>
    <col min="263" max="265" width="11.75" style="13" customWidth="1"/>
    <col min="266" max="510" width="9.125" style="13"/>
    <col min="511" max="512" width="13.375" style="13" customWidth="1"/>
    <col min="513" max="517" width="11.75" style="13" customWidth="1"/>
    <col min="518" max="518" width="10.125" style="13" customWidth="1"/>
    <col min="519" max="521" width="11.75" style="13" customWidth="1"/>
    <col min="522" max="766" width="9.125" style="13"/>
    <col min="767" max="768" width="13.375" style="13" customWidth="1"/>
    <col min="769" max="773" width="11.75" style="13" customWidth="1"/>
    <col min="774" max="774" width="10.125" style="13" customWidth="1"/>
    <col min="775" max="777" width="11.75" style="13" customWidth="1"/>
    <col min="778" max="1022" width="9.125" style="13"/>
    <col min="1023" max="1024" width="13.375" style="13" customWidth="1"/>
    <col min="1025" max="1029" width="11.75" style="13" customWidth="1"/>
    <col min="1030" max="1030" width="10.125" style="13" customWidth="1"/>
    <col min="1031" max="1033" width="11.75" style="13" customWidth="1"/>
    <col min="1034" max="1278" width="9.125" style="13"/>
    <col min="1279" max="1280" width="13.375" style="13" customWidth="1"/>
    <col min="1281" max="1285" width="11.75" style="13" customWidth="1"/>
    <col min="1286" max="1286" width="10.125" style="13" customWidth="1"/>
    <col min="1287" max="1289" width="11.75" style="13" customWidth="1"/>
    <col min="1290" max="1534" width="9.125" style="13"/>
    <col min="1535" max="1536" width="13.375" style="13" customWidth="1"/>
    <col min="1537" max="1541" width="11.75" style="13" customWidth="1"/>
    <col min="1542" max="1542" width="10.125" style="13" customWidth="1"/>
    <col min="1543" max="1545" width="11.75" style="13" customWidth="1"/>
    <col min="1546" max="1790" width="9.125" style="13"/>
    <col min="1791" max="1792" width="13.375" style="13" customWidth="1"/>
    <col min="1793" max="1797" width="11.75" style="13" customWidth="1"/>
    <col min="1798" max="1798" width="10.125" style="13" customWidth="1"/>
    <col min="1799" max="1801" width="11.75" style="13" customWidth="1"/>
    <col min="1802" max="2046" width="9.125" style="13"/>
    <col min="2047" max="2048" width="13.375" style="13" customWidth="1"/>
    <col min="2049" max="2053" width="11.75" style="13" customWidth="1"/>
    <col min="2054" max="2054" width="10.125" style="13" customWidth="1"/>
    <col min="2055" max="2057" width="11.75" style="13" customWidth="1"/>
    <col min="2058" max="2302" width="9.125" style="13"/>
    <col min="2303" max="2304" width="13.375" style="13" customWidth="1"/>
    <col min="2305" max="2309" width="11.75" style="13" customWidth="1"/>
    <col min="2310" max="2310" width="10.125" style="13" customWidth="1"/>
    <col min="2311" max="2313" width="11.75" style="13" customWidth="1"/>
    <col min="2314" max="2558" width="9.125" style="13"/>
    <col min="2559" max="2560" width="13.375" style="13" customWidth="1"/>
    <col min="2561" max="2565" width="11.75" style="13" customWidth="1"/>
    <col min="2566" max="2566" width="10.125" style="13" customWidth="1"/>
    <col min="2567" max="2569" width="11.75" style="13" customWidth="1"/>
    <col min="2570" max="2814" width="9.125" style="13"/>
    <col min="2815" max="2816" width="13.375" style="13" customWidth="1"/>
    <col min="2817" max="2821" width="11.75" style="13" customWidth="1"/>
    <col min="2822" max="2822" width="10.125" style="13" customWidth="1"/>
    <col min="2823" max="2825" width="11.75" style="13" customWidth="1"/>
    <col min="2826" max="3070" width="9.125" style="13"/>
    <col min="3071" max="3072" width="13.375" style="13" customWidth="1"/>
    <col min="3073" max="3077" width="11.75" style="13" customWidth="1"/>
    <col min="3078" max="3078" width="10.125" style="13" customWidth="1"/>
    <col min="3079" max="3081" width="11.75" style="13" customWidth="1"/>
    <col min="3082" max="3326" width="9.125" style="13"/>
    <col min="3327" max="3328" width="13.375" style="13" customWidth="1"/>
    <col min="3329" max="3333" width="11.75" style="13" customWidth="1"/>
    <col min="3334" max="3334" width="10.125" style="13" customWidth="1"/>
    <col min="3335" max="3337" width="11.75" style="13" customWidth="1"/>
    <col min="3338" max="3582" width="9.125" style="13"/>
    <col min="3583" max="3584" width="13.375" style="13" customWidth="1"/>
    <col min="3585" max="3589" width="11.75" style="13" customWidth="1"/>
    <col min="3590" max="3590" width="10.125" style="13" customWidth="1"/>
    <col min="3591" max="3593" width="11.75" style="13" customWidth="1"/>
    <col min="3594" max="3838" width="9.125" style="13"/>
    <col min="3839" max="3840" width="13.375" style="13" customWidth="1"/>
    <col min="3841" max="3845" width="11.75" style="13" customWidth="1"/>
    <col min="3846" max="3846" width="10.125" style="13" customWidth="1"/>
    <col min="3847" max="3849" width="11.75" style="13" customWidth="1"/>
    <col min="3850" max="4094" width="9.125" style="13"/>
    <col min="4095" max="4096" width="13.375" style="13" customWidth="1"/>
    <col min="4097" max="4101" width="11.75" style="13" customWidth="1"/>
    <col min="4102" max="4102" width="10.125" style="13" customWidth="1"/>
    <col min="4103" max="4105" width="11.75" style="13" customWidth="1"/>
    <col min="4106" max="4350" width="9.125" style="13"/>
    <col min="4351" max="4352" width="13.375" style="13" customWidth="1"/>
    <col min="4353" max="4357" width="11.75" style="13" customWidth="1"/>
    <col min="4358" max="4358" width="10.125" style="13" customWidth="1"/>
    <col min="4359" max="4361" width="11.75" style="13" customWidth="1"/>
    <col min="4362" max="4606" width="9.125" style="13"/>
    <col min="4607" max="4608" width="13.375" style="13" customWidth="1"/>
    <col min="4609" max="4613" width="11.75" style="13" customWidth="1"/>
    <col min="4614" max="4614" width="10.125" style="13" customWidth="1"/>
    <col min="4615" max="4617" width="11.75" style="13" customWidth="1"/>
    <col min="4618" max="4862" width="9.125" style="13"/>
    <col min="4863" max="4864" width="13.375" style="13" customWidth="1"/>
    <col min="4865" max="4869" width="11.75" style="13" customWidth="1"/>
    <col min="4870" max="4870" width="10.125" style="13" customWidth="1"/>
    <col min="4871" max="4873" width="11.75" style="13" customWidth="1"/>
    <col min="4874" max="5118" width="9.125" style="13"/>
    <col min="5119" max="5120" width="13.375" style="13" customWidth="1"/>
    <col min="5121" max="5125" width="11.75" style="13" customWidth="1"/>
    <col min="5126" max="5126" width="10.125" style="13" customWidth="1"/>
    <col min="5127" max="5129" width="11.75" style="13" customWidth="1"/>
    <col min="5130" max="5374" width="9.125" style="13"/>
    <col min="5375" max="5376" width="13.375" style="13" customWidth="1"/>
    <col min="5377" max="5381" width="11.75" style="13" customWidth="1"/>
    <col min="5382" max="5382" width="10.125" style="13" customWidth="1"/>
    <col min="5383" max="5385" width="11.75" style="13" customWidth="1"/>
    <col min="5386" max="5630" width="9.125" style="13"/>
    <col min="5631" max="5632" width="13.375" style="13" customWidth="1"/>
    <col min="5633" max="5637" width="11.75" style="13" customWidth="1"/>
    <col min="5638" max="5638" width="10.125" style="13" customWidth="1"/>
    <col min="5639" max="5641" width="11.75" style="13" customWidth="1"/>
    <col min="5642" max="5886" width="9.125" style="13"/>
    <col min="5887" max="5888" width="13.375" style="13" customWidth="1"/>
    <col min="5889" max="5893" width="11.75" style="13" customWidth="1"/>
    <col min="5894" max="5894" width="10.125" style="13" customWidth="1"/>
    <col min="5895" max="5897" width="11.75" style="13" customWidth="1"/>
    <col min="5898" max="6142" width="9.125" style="13"/>
    <col min="6143" max="6144" width="13.375" style="13" customWidth="1"/>
    <col min="6145" max="6149" width="11.75" style="13" customWidth="1"/>
    <col min="6150" max="6150" width="10.125" style="13" customWidth="1"/>
    <col min="6151" max="6153" width="11.75" style="13" customWidth="1"/>
    <col min="6154" max="6398" width="9.125" style="13"/>
    <col min="6399" max="6400" width="13.375" style="13" customWidth="1"/>
    <col min="6401" max="6405" width="11.75" style="13" customWidth="1"/>
    <col min="6406" max="6406" width="10.125" style="13" customWidth="1"/>
    <col min="6407" max="6409" width="11.75" style="13" customWidth="1"/>
    <col min="6410" max="6654" width="9.125" style="13"/>
    <col min="6655" max="6656" width="13.375" style="13" customWidth="1"/>
    <col min="6657" max="6661" width="11.75" style="13" customWidth="1"/>
    <col min="6662" max="6662" width="10.125" style="13" customWidth="1"/>
    <col min="6663" max="6665" width="11.75" style="13" customWidth="1"/>
    <col min="6666" max="6910" width="9.125" style="13"/>
    <col min="6911" max="6912" width="13.375" style="13" customWidth="1"/>
    <col min="6913" max="6917" width="11.75" style="13" customWidth="1"/>
    <col min="6918" max="6918" width="10.125" style="13" customWidth="1"/>
    <col min="6919" max="6921" width="11.75" style="13" customWidth="1"/>
    <col min="6922" max="7166" width="9.125" style="13"/>
    <col min="7167" max="7168" width="13.375" style="13" customWidth="1"/>
    <col min="7169" max="7173" width="11.75" style="13" customWidth="1"/>
    <col min="7174" max="7174" width="10.125" style="13" customWidth="1"/>
    <col min="7175" max="7177" width="11.75" style="13" customWidth="1"/>
    <col min="7178" max="7422" width="9.125" style="13"/>
    <col min="7423" max="7424" width="13.375" style="13" customWidth="1"/>
    <col min="7425" max="7429" width="11.75" style="13" customWidth="1"/>
    <col min="7430" max="7430" width="10.125" style="13" customWidth="1"/>
    <col min="7431" max="7433" width="11.75" style="13" customWidth="1"/>
    <col min="7434" max="7678" width="9.125" style="13"/>
    <col min="7679" max="7680" width="13.375" style="13" customWidth="1"/>
    <col min="7681" max="7685" width="11.75" style="13" customWidth="1"/>
    <col min="7686" max="7686" width="10.125" style="13" customWidth="1"/>
    <col min="7687" max="7689" width="11.75" style="13" customWidth="1"/>
    <col min="7690" max="7934" width="9.125" style="13"/>
    <col min="7935" max="7936" width="13.375" style="13" customWidth="1"/>
    <col min="7937" max="7941" width="11.75" style="13" customWidth="1"/>
    <col min="7942" max="7942" width="10.125" style="13" customWidth="1"/>
    <col min="7943" max="7945" width="11.75" style="13" customWidth="1"/>
    <col min="7946" max="8190" width="9.125" style="13"/>
    <col min="8191" max="8192" width="13.375" style="13" customWidth="1"/>
    <col min="8193" max="8197" width="11.75" style="13" customWidth="1"/>
    <col min="8198" max="8198" width="10.125" style="13" customWidth="1"/>
    <col min="8199" max="8201" width="11.75" style="13" customWidth="1"/>
    <col min="8202" max="8446" width="9.125" style="13"/>
    <col min="8447" max="8448" width="13.375" style="13" customWidth="1"/>
    <col min="8449" max="8453" width="11.75" style="13" customWidth="1"/>
    <col min="8454" max="8454" width="10.125" style="13" customWidth="1"/>
    <col min="8455" max="8457" width="11.75" style="13" customWidth="1"/>
    <col min="8458" max="8702" width="9.125" style="13"/>
    <col min="8703" max="8704" width="13.375" style="13" customWidth="1"/>
    <col min="8705" max="8709" width="11.75" style="13" customWidth="1"/>
    <col min="8710" max="8710" width="10.125" style="13" customWidth="1"/>
    <col min="8711" max="8713" width="11.75" style="13" customWidth="1"/>
    <col min="8714" max="8958" width="9.125" style="13"/>
    <col min="8959" max="8960" width="13.375" style="13" customWidth="1"/>
    <col min="8961" max="8965" width="11.75" style="13" customWidth="1"/>
    <col min="8966" max="8966" width="10.125" style="13" customWidth="1"/>
    <col min="8967" max="8969" width="11.75" style="13" customWidth="1"/>
    <col min="8970" max="9214" width="9.125" style="13"/>
    <col min="9215" max="9216" width="13.375" style="13" customWidth="1"/>
    <col min="9217" max="9221" width="11.75" style="13" customWidth="1"/>
    <col min="9222" max="9222" width="10.125" style="13" customWidth="1"/>
    <col min="9223" max="9225" width="11.75" style="13" customWidth="1"/>
    <col min="9226" max="9470" width="9.125" style="13"/>
    <col min="9471" max="9472" width="13.375" style="13" customWidth="1"/>
    <col min="9473" max="9477" width="11.75" style="13" customWidth="1"/>
    <col min="9478" max="9478" width="10.125" style="13" customWidth="1"/>
    <col min="9479" max="9481" width="11.75" style="13" customWidth="1"/>
    <col min="9482" max="9726" width="9.125" style="13"/>
    <col min="9727" max="9728" width="13.375" style="13" customWidth="1"/>
    <col min="9729" max="9733" width="11.75" style="13" customWidth="1"/>
    <col min="9734" max="9734" width="10.125" style="13" customWidth="1"/>
    <col min="9735" max="9737" width="11.75" style="13" customWidth="1"/>
    <col min="9738" max="9982" width="9.125" style="13"/>
    <col min="9983" max="9984" width="13.375" style="13" customWidth="1"/>
    <col min="9985" max="9989" width="11.75" style="13" customWidth="1"/>
    <col min="9990" max="9990" width="10.125" style="13" customWidth="1"/>
    <col min="9991" max="9993" width="11.75" style="13" customWidth="1"/>
    <col min="9994" max="10238" width="9.125" style="13"/>
    <col min="10239" max="10240" width="13.375" style="13" customWidth="1"/>
    <col min="10241" max="10245" width="11.75" style="13" customWidth="1"/>
    <col min="10246" max="10246" width="10.125" style="13" customWidth="1"/>
    <col min="10247" max="10249" width="11.75" style="13" customWidth="1"/>
    <col min="10250" max="10494" width="9.125" style="13"/>
    <col min="10495" max="10496" width="13.375" style="13" customWidth="1"/>
    <col min="10497" max="10501" width="11.75" style="13" customWidth="1"/>
    <col min="10502" max="10502" width="10.125" style="13" customWidth="1"/>
    <col min="10503" max="10505" width="11.75" style="13" customWidth="1"/>
    <col min="10506" max="10750" width="9.125" style="13"/>
    <col min="10751" max="10752" width="13.375" style="13" customWidth="1"/>
    <col min="10753" max="10757" width="11.75" style="13" customWidth="1"/>
    <col min="10758" max="10758" width="10.125" style="13" customWidth="1"/>
    <col min="10759" max="10761" width="11.75" style="13" customWidth="1"/>
    <col min="10762" max="11006" width="9.125" style="13"/>
    <col min="11007" max="11008" width="13.375" style="13" customWidth="1"/>
    <col min="11009" max="11013" width="11.75" style="13" customWidth="1"/>
    <col min="11014" max="11014" width="10.125" style="13" customWidth="1"/>
    <col min="11015" max="11017" width="11.75" style="13" customWidth="1"/>
    <col min="11018" max="11262" width="9.125" style="13"/>
    <col min="11263" max="11264" width="13.375" style="13" customWidth="1"/>
    <col min="11265" max="11269" width="11.75" style="13" customWidth="1"/>
    <col min="11270" max="11270" width="10.125" style="13" customWidth="1"/>
    <col min="11271" max="11273" width="11.75" style="13" customWidth="1"/>
    <col min="11274" max="11518" width="9.125" style="13"/>
    <col min="11519" max="11520" width="13.375" style="13" customWidth="1"/>
    <col min="11521" max="11525" width="11.75" style="13" customWidth="1"/>
    <col min="11526" max="11526" width="10.125" style="13" customWidth="1"/>
    <col min="11527" max="11529" width="11.75" style="13" customWidth="1"/>
    <col min="11530" max="11774" width="9.125" style="13"/>
    <col min="11775" max="11776" width="13.375" style="13" customWidth="1"/>
    <col min="11777" max="11781" width="11.75" style="13" customWidth="1"/>
    <col min="11782" max="11782" width="10.125" style="13" customWidth="1"/>
    <col min="11783" max="11785" width="11.75" style="13" customWidth="1"/>
    <col min="11786" max="12030" width="9.125" style="13"/>
    <col min="12031" max="12032" width="13.375" style="13" customWidth="1"/>
    <col min="12033" max="12037" width="11.75" style="13" customWidth="1"/>
    <col min="12038" max="12038" width="10.125" style="13" customWidth="1"/>
    <col min="12039" max="12041" width="11.75" style="13" customWidth="1"/>
    <col min="12042" max="12286" width="9.125" style="13"/>
    <col min="12287" max="12288" width="13.375" style="13" customWidth="1"/>
    <col min="12289" max="12293" width="11.75" style="13" customWidth="1"/>
    <col min="12294" max="12294" width="10.125" style="13" customWidth="1"/>
    <col min="12295" max="12297" width="11.75" style="13" customWidth="1"/>
    <col min="12298" max="12542" width="9.125" style="13"/>
    <col min="12543" max="12544" width="13.375" style="13" customWidth="1"/>
    <col min="12545" max="12549" width="11.75" style="13" customWidth="1"/>
    <col min="12550" max="12550" width="10.125" style="13" customWidth="1"/>
    <col min="12551" max="12553" width="11.75" style="13" customWidth="1"/>
    <col min="12554" max="12798" width="9.125" style="13"/>
    <col min="12799" max="12800" width="13.375" style="13" customWidth="1"/>
    <col min="12801" max="12805" width="11.75" style="13" customWidth="1"/>
    <col min="12806" max="12806" width="10.125" style="13" customWidth="1"/>
    <col min="12807" max="12809" width="11.75" style="13" customWidth="1"/>
    <col min="12810" max="13054" width="9.125" style="13"/>
    <col min="13055" max="13056" width="13.375" style="13" customWidth="1"/>
    <col min="13057" max="13061" width="11.75" style="13" customWidth="1"/>
    <col min="13062" max="13062" width="10.125" style="13" customWidth="1"/>
    <col min="13063" max="13065" width="11.75" style="13" customWidth="1"/>
    <col min="13066" max="13310" width="9.125" style="13"/>
    <col min="13311" max="13312" width="13.375" style="13" customWidth="1"/>
    <col min="13313" max="13317" width="11.75" style="13" customWidth="1"/>
    <col min="13318" max="13318" width="10.125" style="13" customWidth="1"/>
    <col min="13319" max="13321" width="11.75" style="13" customWidth="1"/>
    <col min="13322" max="13566" width="9.125" style="13"/>
    <col min="13567" max="13568" width="13.375" style="13" customWidth="1"/>
    <col min="13569" max="13573" width="11.75" style="13" customWidth="1"/>
    <col min="13574" max="13574" width="10.125" style="13" customWidth="1"/>
    <col min="13575" max="13577" width="11.75" style="13" customWidth="1"/>
    <col min="13578" max="13822" width="9.125" style="13"/>
    <col min="13823" max="13824" width="13.375" style="13" customWidth="1"/>
    <col min="13825" max="13829" width="11.75" style="13" customWidth="1"/>
    <col min="13830" max="13830" width="10.125" style="13" customWidth="1"/>
    <col min="13831" max="13833" width="11.75" style="13" customWidth="1"/>
    <col min="13834" max="14078" width="9.125" style="13"/>
    <col min="14079" max="14080" width="13.375" style="13" customWidth="1"/>
    <col min="14081" max="14085" width="11.75" style="13" customWidth="1"/>
    <col min="14086" max="14086" width="10.125" style="13" customWidth="1"/>
    <col min="14087" max="14089" width="11.75" style="13" customWidth="1"/>
    <col min="14090" max="14334" width="9.125" style="13"/>
    <col min="14335" max="14336" width="13.375" style="13" customWidth="1"/>
    <col min="14337" max="14341" width="11.75" style="13" customWidth="1"/>
    <col min="14342" max="14342" width="10.125" style="13" customWidth="1"/>
    <col min="14343" max="14345" width="11.75" style="13" customWidth="1"/>
    <col min="14346" max="14590" width="9.125" style="13"/>
    <col min="14591" max="14592" width="13.375" style="13" customWidth="1"/>
    <col min="14593" max="14597" width="11.75" style="13" customWidth="1"/>
    <col min="14598" max="14598" width="10.125" style="13" customWidth="1"/>
    <col min="14599" max="14601" width="11.75" style="13" customWidth="1"/>
    <col min="14602" max="14846" width="9.125" style="13"/>
    <col min="14847" max="14848" width="13.375" style="13" customWidth="1"/>
    <col min="14849" max="14853" width="11.75" style="13" customWidth="1"/>
    <col min="14854" max="14854" width="10.125" style="13" customWidth="1"/>
    <col min="14855" max="14857" width="11.75" style="13" customWidth="1"/>
    <col min="14858" max="15102" width="9.125" style="13"/>
    <col min="15103" max="15104" width="13.375" style="13" customWidth="1"/>
    <col min="15105" max="15109" width="11.75" style="13" customWidth="1"/>
    <col min="15110" max="15110" width="10.125" style="13" customWidth="1"/>
    <col min="15111" max="15113" width="11.75" style="13" customWidth="1"/>
    <col min="15114" max="15358" width="9.125" style="13"/>
    <col min="15359" max="15360" width="13.375" style="13" customWidth="1"/>
    <col min="15361" max="15365" width="11.75" style="13" customWidth="1"/>
    <col min="15366" max="15366" width="10.125" style="13" customWidth="1"/>
    <col min="15367" max="15369" width="11.75" style="13" customWidth="1"/>
    <col min="15370" max="15614" width="9.125" style="13"/>
    <col min="15615" max="15616" width="13.375" style="13" customWidth="1"/>
    <col min="15617" max="15621" width="11.75" style="13" customWidth="1"/>
    <col min="15622" max="15622" width="10.125" style="13" customWidth="1"/>
    <col min="15623" max="15625" width="11.75" style="13" customWidth="1"/>
    <col min="15626" max="15870" width="9.125" style="13"/>
    <col min="15871" max="15872" width="13.375" style="13" customWidth="1"/>
    <col min="15873" max="15877" width="11.75" style="13" customWidth="1"/>
    <col min="15878" max="15878" width="10.125" style="13" customWidth="1"/>
    <col min="15879" max="15881" width="11.75" style="13" customWidth="1"/>
    <col min="15882" max="16126" width="9.125" style="13"/>
    <col min="16127" max="16128" width="13.375" style="13" customWidth="1"/>
    <col min="16129" max="16133" width="11.75" style="13" customWidth="1"/>
    <col min="16134" max="16134" width="10.125" style="13" customWidth="1"/>
    <col min="16135" max="16137" width="11.75" style="13" customWidth="1"/>
    <col min="16138" max="16384" width="9.125" style="13"/>
  </cols>
  <sheetData>
    <row r="1" spans="1:9" ht="24" customHeight="1" x14ac:dyDescent="0.2">
      <c r="A1" s="211" t="s">
        <v>121</v>
      </c>
      <c r="B1" s="211"/>
      <c r="C1" s="211"/>
      <c r="D1" s="211"/>
      <c r="E1" s="211"/>
      <c r="F1" s="211"/>
      <c r="G1" s="211"/>
      <c r="H1" s="211"/>
      <c r="I1" s="211"/>
    </row>
    <row r="2" spans="1:9" ht="26.25" customHeight="1" thickBot="1" x14ac:dyDescent="0.25">
      <c r="A2" s="207" t="s">
        <v>280</v>
      </c>
      <c r="B2" s="16"/>
      <c r="C2" s="16"/>
      <c r="D2" s="16"/>
      <c r="E2" s="16"/>
      <c r="F2" s="16"/>
      <c r="G2" s="16"/>
      <c r="H2" s="16"/>
      <c r="I2" s="16"/>
    </row>
    <row r="3" spans="1:9" ht="27" customHeight="1" thickTop="1" x14ac:dyDescent="0.2">
      <c r="A3" s="217" t="s">
        <v>0</v>
      </c>
      <c r="B3" s="212" t="s">
        <v>158</v>
      </c>
      <c r="C3" s="219" t="s">
        <v>120</v>
      </c>
      <c r="D3" s="219"/>
      <c r="E3" s="219"/>
      <c r="F3" s="219"/>
      <c r="G3" s="219"/>
      <c r="H3" s="219"/>
      <c r="I3" s="219"/>
    </row>
    <row r="4" spans="1:9" s="14" customFormat="1" ht="28.5" customHeight="1" x14ac:dyDescent="0.2">
      <c r="A4" s="218"/>
      <c r="B4" s="213"/>
      <c r="C4" s="168" t="s">
        <v>162</v>
      </c>
      <c r="D4" s="141" t="s">
        <v>124</v>
      </c>
      <c r="E4" s="141" t="s">
        <v>125</v>
      </c>
      <c r="F4" s="141" t="s">
        <v>126</v>
      </c>
      <c r="G4" s="141" t="s">
        <v>127</v>
      </c>
      <c r="H4" s="141" t="s">
        <v>128</v>
      </c>
      <c r="I4" s="141" t="s">
        <v>129</v>
      </c>
    </row>
    <row r="5" spans="1:9" ht="24.75" customHeight="1" x14ac:dyDescent="0.2">
      <c r="A5" s="125" t="s">
        <v>7</v>
      </c>
      <c r="B5" s="127">
        <v>114</v>
      </c>
      <c r="C5" s="127">
        <v>6</v>
      </c>
      <c r="D5" s="127">
        <v>20</v>
      </c>
      <c r="E5" s="127">
        <v>19</v>
      </c>
      <c r="F5" s="127">
        <v>14</v>
      </c>
      <c r="G5" s="127">
        <v>24</v>
      </c>
      <c r="H5" s="127">
        <v>23</v>
      </c>
      <c r="I5" s="127">
        <v>8</v>
      </c>
    </row>
    <row r="6" spans="1:9" ht="24.75" customHeight="1" x14ac:dyDescent="0.2">
      <c r="A6" s="125" t="s">
        <v>9</v>
      </c>
      <c r="B6" s="127">
        <v>72</v>
      </c>
      <c r="C6" s="127">
        <v>1</v>
      </c>
      <c r="D6" s="127">
        <v>4</v>
      </c>
      <c r="E6" s="127">
        <v>11</v>
      </c>
      <c r="F6" s="127">
        <v>9</v>
      </c>
      <c r="G6" s="127">
        <v>15</v>
      </c>
      <c r="H6" s="127">
        <v>29</v>
      </c>
      <c r="I6" s="127">
        <v>3</v>
      </c>
    </row>
    <row r="7" spans="1:9" ht="24.75" customHeight="1" x14ac:dyDescent="0.2">
      <c r="A7" s="125" t="s">
        <v>11</v>
      </c>
      <c r="B7" s="127">
        <v>154</v>
      </c>
      <c r="C7" s="127">
        <v>0</v>
      </c>
      <c r="D7" s="127">
        <v>10</v>
      </c>
      <c r="E7" s="127">
        <v>9</v>
      </c>
      <c r="F7" s="127">
        <v>36</v>
      </c>
      <c r="G7" s="127">
        <v>54</v>
      </c>
      <c r="H7" s="133">
        <v>42</v>
      </c>
      <c r="I7" s="127">
        <v>3</v>
      </c>
    </row>
    <row r="8" spans="1:9" ht="24.75" customHeight="1" x14ac:dyDescent="0.2">
      <c r="A8" s="125" t="s">
        <v>12</v>
      </c>
      <c r="B8" s="127">
        <v>63</v>
      </c>
      <c r="C8" s="127">
        <v>0</v>
      </c>
      <c r="D8" s="127">
        <v>2</v>
      </c>
      <c r="E8" s="127">
        <v>4</v>
      </c>
      <c r="F8" s="127">
        <v>15</v>
      </c>
      <c r="G8" s="127">
        <v>6</v>
      </c>
      <c r="H8" s="127">
        <v>28</v>
      </c>
      <c r="I8" s="127">
        <v>8</v>
      </c>
    </row>
    <row r="9" spans="1:9" ht="24.75" customHeight="1" x14ac:dyDescent="0.2">
      <c r="A9" s="125" t="s">
        <v>13</v>
      </c>
      <c r="B9" s="127">
        <v>447</v>
      </c>
      <c r="C9" s="127">
        <v>37</v>
      </c>
      <c r="D9" s="127">
        <v>25</v>
      </c>
      <c r="E9" s="127">
        <v>61</v>
      </c>
      <c r="F9" s="127">
        <v>173</v>
      </c>
      <c r="G9" s="127">
        <v>82</v>
      </c>
      <c r="H9" s="127">
        <v>62</v>
      </c>
      <c r="I9" s="127">
        <v>7</v>
      </c>
    </row>
    <row r="10" spans="1:9" ht="24.75" customHeight="1" x14ac:dyDescent="0.2">
      <c r="A10" s="125" t="s">
        <v>14</v>
      </c>
      <c r="B10" s="127">
        <v>170</v>
      </c>
      <c r="C10" s="127">
        <v>19</v>
      </c>
      <c r="D10" s="127">
        <v>13</v>
      </c>
      <c r="E10" s="127">
        <v>6</v>
      </c>
      <c r="F10" s="127">
        <v>5</v>
      </c>
      <c r="G10" s="127">
        <v>25</v>
      </c>
      <c r="H10" s="127">
        <v>84</v>
      </c>
      <c r="I10" s="127">
        <v>18</v>
      </c>
    </row>
    <row r="11" spans="1:9" ht="24.75" customHeight="1" x14ac:dyDescent="0.2">
      <c r="A11" s="125" t="s">
        <v>15</v>
      </c>
      <c r="B11" s="127">
        <v>40</v>
      </c>
      <c r="C11" s="127">
        <v>1</v>
      </c>
      <c r="D11" s="127">
        <v>4</v>
      </c>
      <c r="E11" s="127">
        <v>6</v>
      </c>
      <c r="F11" s="127">
        <v>4</v>
      </c>
      <c r="G11" s="127">
        <v>6</v>
      </c>
      <c r="H11" s="127">
        <v>17</v>
      </c>
      <c r="I11" s="127">
        <v>2</v>
      </c>
    </row>
    <row r="12" spans="1:9" ht="24.75" customHeight="1" x14ac:dyDescent="0.2">
      <c r="A12" s="125" t="s">
        <v>16</v>
      </c>
      <c r="B12" s="127">
        <v>57</v>
      </c>
      <c r="C12" s="127">
        <v>2</v>
      </c>
      <c r="D12" s="127">
        <v>3</v>
      </c>
      <c r="E12" s="127">
        <v>3</v>
      </c>
      <c r="F12" s="127">
        <v>5</v>
      </c>
      <c r="G12" s="127">
        <v>27</v>
      </c>
      <c r="H12" s="127">
        <v>14</v>
      </c>
      <c r="I12" s="127">
        <v>3</v>
      </c>
    </row>
    <row r="13" spans="1:9" ht="24.75" customHeight="1" x14ac:dyDescent="0.2">
      <c r="A13" s="125" t="s">
        <v>17</v>
      </c>
      <c r="B13" s="127">
        <v>35</v>
      </c>
      <c r="C13" s="127">
        <v>0</v>
      </c>
      <c r="D13" s="127">
        <v>3</v>
      </c>
      <c r="E13" s="127">
        <v>0</v>
      </c>
      <c r="F13" s="127">
        <v>1</v>
      </c>
      <c r="G13" s="127">
        <v>9</v>
      </c>
      <c r="H13" s="127">
        <v>19</v>
      </c>
      <c r="I13" s="127">
        <v>3</v>
      </c>
    </row>
    <row r="14" spans="1:9" ht="24.75" customHeight="1" x14ac:dyDescent="0.2">
      <c r="A14" s="125" t="s">
        <v>18</v>
      </c>
      <c r="B14" s="127">
        <v>48</v>
      </c>
      <c r="C14" s="127">
        <v>3</v>
      </c>
      <c r="D14" s="127">
        <v>5</v>
      </c>
      <c r="E14" s="127">
        <v>8</v>
      </c>
      <c r="F14" s="127">
        <v>9</v>
      </c>
      <c r="G14" s="127">
        <v>8</v>
      </c>
      <c r="H14" s="127">
        <v>15</v>
      </c>
      <c r="I14" s="127">
        <v>0</v>
      </c>
    </row>
    <row r="15" spans="1:9" ht="24.75" customHeight="1" x14ac:dyDescent="0.2">
      <c r="A15" s="125" t="s">
        <v>19</v>
      </c>
      <c r="B15" s="127">
        <v>58</v>
      </c>
      <c r="C15" s="127">
        <v>0</v>
      </c>
      <c r="D15" s="127">
        <v>1</v>
      </c>
      <c r="E15" s="127">
        <v>7</v>
      </c>
      <c r="F15" s="127">
        <v>3</v>
      </c>
      <c r="G15" s="127">
        <v>8</v>
      </c>
      <c r="H15" s="127">
        <v>39</v>
      </c>
      <c r="I15" s="127">
        <v>0</v>
      </c>
    </row>
    <row r="16" spans="1:9" ht="24.75" customHeight="1" x14ac:dyDescent="0.2">
      <c r="A16" s="125" t="s">
        <v>20</v>
      </c>
      <c r="B16" s="134">
        <v>38</v>
      </c>
      <c r="C16" s="129">
        <v>1</v>
      </c>
      <c r="D16" s="129">
        <v>2</v>
      </c>
      <c r="E16" s="129">
        <v>2</v>
      </c>
      <c r="F16" s="129">
        <v>6</v>
      </c>
      <c r="G16" s="129">
        <v>16</v>
      </c>
      <c r="H16" s="129">
        <v>10</v>
      </c>
      <c r="I16" s="129">
        <v>1</v>
      </c>
    </row>
    <row r="17" spans="1:17" ht="24.75" customHeight="1" x14ac:dyDescent="0.2">
      <c r="A17" s="125" t="s">
        <v>21</v>
      </c>
      <c r="B17" s="127">
        <v>80</v>
      </c>
      <c r="C17" s="127">
        <v>0</v>
      </c>
      <c r="D17" s="127">
        <v>10</v>
      </c>
      <c r="E17" s="127">
        <v>1</v>
      </c>
      <c r="F17" s="127">
        <v>8</v>
      </c>
      <c r="G17" s="127">
        <v>33</v>
      </c>
      <c r="H17" s="127">
        <v>26</v>
      </c>
      <c r="I17" s="127">
        <v>2</v>
      </c>
    </row>
    <row r="18" spans="1:17" ht="24.75" customHeight="1" x14ac:dyDescent="0.2">
      <c r="A18" s="125" t="s">
        <v>22</v>
      </c>
      <c r="B18" s="127">
        <v>79</v>
      </c>
      <c r="C18" s="127">
        <v>2</v>
      </c>
      <c r="D18" s="127">
        <v>8</v>
      </c>
      <c r="E18" s="127">
        <v>7</v>
      </c>
      <c r="F18" s="127">
        <v>13</v>
      </c>
      <c r="G18" s="127">
        <v>28</v>
      </c>
      <c r="H18" s="127">
        <v>19</v>
      </c>
      <c r="I18" s="127">
        <v>2</v>
      </c>
    </row>
    <row r="19" spans="1:17" ht="24.75" customHeight="1" x14ac:dyDescent="0.2">
      <c r="A19" s="126" t="s">
        <v>23</v>
      </c>
      <c r="B19" s="129">
        <v>100</v>
      </c>
      <c r="C19" s="129">
        <v>4</v>
      </c>
      <c r="D19" s="129">
        <v>4</v>
      </c>
      <c r="E19" s="129">
        <v>11</v>
      </c>
      <c r="F19" s="129">
        <v>11</v>
      </c>
      <c r="G19" s="129">
        <v>25</v>
      </c>
      <c r="H19" s="129">
        <v>35</v>
      </c>
      <c r="I19" s="129">
        <v>10</v>
      </c>
    </row>
    <row r="20" spans="1:17" ht="33" customHeight="1" thickBot="1" x14ac:dyDescent="0.25">
      <c r="A20" s="198" t="s">
        <v>145</v>
      </c>
      <c r="B20" s="199">
        <v>1555</v>
      </c>
      <c r="C20" s="199">
        <v>76</v>
      </c>
      <c r="D20" s="199">
        <v>114</v>
      </c>
      <c r="E20" s="199">
        <v>155</v>
      </c>
      <c r="F20" s="199">
        <v>312</v>
      </c>
      <c r="G20" s="199">
        <v>366</v>
      </c>
      <c r="H20" s="199">
        <v>462</v>
      </c>
      <c r="I20" s="199">
        <v>70</v>
      </c>
    </row>
    <row r="21" spans="1:17" ht="24.75" customHeight="1" thickTop="1" x14ac:dyDescent="0.2">
      <c r="A21" s="126"/>
      <c r="B21" s="11"/>
    </row>
    <row r="22" spans="1:17" ht="24.75" customHeight="1" x14ac:dyDescent="0.2"/>
    <row r="23" spans="1:17" s="123" customFormat="1" ht="24.75" customHeight="1" x14ac:dyDescent="0.2">
      <c r="A23" s="216" t="s">
        <v>185</v>
      </c>
      <c r="B23" s="216"/>
      <c r="C23" s="216"/>
      <c r="D23" s="216"/>
      <c r="E23" s="216"/>
      <c r="F23" s="216"/>
      <c r="G23" s="122"/>
      <c r="H23" s="122"/>
      <c r="I23" s="122">
        <v>63</v>
      </c>
      <c r="J23" s="122"/>
      <c r="K23" s="122"/>
      <c r="L23" s="122"/>
      <c r="M23" s="122"/>
      <c r="N23" s="122"/>
      <c r="O23" s="122"/>
      <c r="P23" s="122"/>
      <c r="Q23" s="122"/>
    </row>
  </sheetData>
  <mergeCells count="5">
    <mergeCell ref="A1:I1"/>
    <mergeCell ref="B3:B4"/>
    <mergeCell ref="A3:A4"/>
    <mergeCell ref="C3:I3"/>
    <mergeCell ref="A23:F2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14"/>
  <sheetViews>
    <sheetView rightToLeft="1" tabSelected="1" view="pageBreakPreview" topLeftCell="B78" zoomScale="110" zoomScaleSheetLayoutView="110" workbookViewId="0">
      <selection activeCell="A96" sqref="A96:R114"/>
    </sheetView>
  </sheetViews>
  <sheetFormatPr defaultRowHeight="14.25" x14ac:dyDescent="0.2"/>
  <cols>
    <col min="1" max="1" width="38.875" style="13" customWidth="1"/>
    <col min="2" max="6" width="9.625" style="13" customWidth="1"/>
    <col min="7" max="7" width="9.625" style="123" customWidth="1"/>
    <col min="8" max="8" width="9.625" style="13" customWidth="1"/>
    <col min="9" max="9" width="37.625" style="13" customWidth="1"/>
    <col min="10" max="17" width="8.75" style="13" customWidth="1"/>
    <col min="18" max="18" width="11" style="13" customWidth="1"/>
    <col min="19" max="223" width="9.125" style="13"/>
    <col min="224" max="224" width="27.25" style="13" customWidth="1"/>
    <col min="225" max="225" width="8.625" style="13" customWidth="1"/>
    <col min="226" max="234" width="8.75" style="13" customWidth="1"/>
    <col min="235" max="235" width="33.375" style="13" customWidth="1"/>
    <col min="236" max="245" width="8.75" style="13" customWidth="1"/>
    <col min="246" max="246" width="11" style="13" customWidth="1"/>
    <col min="247" max="479" width="9.125" style="13"/>
    <col min="480" max="480" width="27.25" style="13" customWidth="1"/>
    <col min="481" max="481" width="8.625" style="13" customWidth="1"/>
    <col min="482" max="490" width="8.75" style="13" customWidth="1"/>
    <col min="491" max="491" width="33.375" style="13" customWidth="1"/>
    <col min="492" max="501" width="8.75" style="13" customWidth="1"/>
    <col min="502" max="502" width="11" style="13" customWidth="1"/>
    <col min="503" max="735" width="9.125" style="13"/>
    <col min="736" max="736" width="27.25" style="13" customWidth="1"/>
    <col min="737" max="737" width="8.625" style="13" customWidth="1"/>
    <col min="738" max="746" width="8.75" style="13" customWidth="1"/>
    <col min="747" max="747" width="33.375" style="13" customWidth="1"/>
    <col min="748" max="757" width="8.75" style="13" customWidth="1"/>
    <col min="758" max="758" width="11" style="13" customWidth="1"/>
    <col min="759" max="991" width="9.125" style="13"/>
    <col min="992" max="992" width="27.25" style="13" customWidth="1"/>
    <col min="993" max="993" width="8.625" style="13" customWidth="1"/>
    <col min="994" max="1002" width="8.75" style="13" customWidth="1"/>
    <col min="1003" max="1003" width="33.375" style="13" customWidth="1"/>
    <col min="1004" max="1013" width="8.75" style="13" customWidth="1"/>
    <col min="1014" max="1014" width="11" style="13" customWidth="1"/>
    <col min="1015" max="1247" width="9.125" style="13"/>
    <col min="1248" max="1248" width="27.25" style="13" customWidth="1"/>
    <col min="1249" max="1249" width="8.625" style="13" customWidth="1"/>
    <col min="1250" max="1258" width="8.75" style="13" customWidth="1"/>
    <col min="1259" max="1259" width="33.375" style="13" customWidth="1"/>
    <col min="1260" max="1269" width="8.75" style="13" customWidth="1"/>
    <col min="1270" max="1270" width="11" style="13" customWidth="1"/>
    <col min="1271" max="1503" width="9.125" style="13"/>
    <col min="1504" max="1504" width="27.25" style="13" customWidth="1"/>
    <col min="1505" max="1505" width="8.625" style="13" customWidth="1"/>
    <col min="1506" max="1514" width="8.75" style="13" customWidth="1"/>
    <col min="1515" max="1515" width="33.375" style="13" customWidth="1"/>
    <col min="1516" max="1525" width="8.75" style="13" customWidth="1"/>
    <col min="1526" max="1526" width="11" style="13" customWidth="1"/>
    <col min="1527" max="1759" width="9.125" style="13"/>
    <col min="1760" max="1760" width="27.25" style="13" customWidth="1"/>
    <col min="1761" max="1761" width="8.625" style="13" customWidth="1"/>
    <col min="1762" max="1770" width="8.75" style="13" customWidth="1"/>
    <col min="1771" max="1771" width="33.375" style="13" customWidth="1"/>
    <col min="1772" max="1781" width="8.75" style="13" customWidth="1"/>
    <col min="1782" max="1782" width="11" style="13" customWidth="1"/>
    <col min="1783" max="2015" width="9.125" style="13"/>
    <col min="2016" max="2016" width="27.25" style="13" customWidth="1"/>
    <col min="2017" max="2017" width="8.625" style="13" customWidth="1"/>
    <col min="2018" max="2026" width="8.75" style="13" customWidth="1"/>
    <col min="2027" max="2027" width="33.375" style="13" customWidth="1"/>
    <col min="2028" max="2037" width="8.75" style="13" customWidth="1"/>
    <col min="2038" max="2038" width="11" style="13" customWidth="1"/>
    <col min="2039" max="2271" width="9.125" style="13"/>
    <col min="2272" max="2272" width="27.25" style="13" customWidth="1"/>
    <col min="2273" max="2273" width="8.625" style="13" customWidth="1"/>
    <col min="2274" max="2282" width="8.75" style="13" customWidth="1"/>
    <col min="2283" max="2283" width="33.375" style="13" customWidth="1"/>
    <col min="2284" max="2293" width="8.75" style="13" customWidth="1"/>
    <col min="2294" max="2294" width="11" style="13" customWidth="1"/>
    <col min="2295" max="2527" width="9.125" style="13"/>
    <col min="2528" max="2528" width="27.25" style="13" customWidth="1"/>
    <col min="2529" max="2529" width="8.625" style="13" customWidth="1"/>
    <col min="2530" max="2538" width="8.75" style="13" customWidth="1"/>
    <col min="2539" max="2539" width="33.375" style="13" customWidth="1"/>
    <col min="2540" max="2549" width="8.75" style="13" customWidth="1"/>
    <col min="2550" max="2550" width="11" style="13" customWidth="1"/>
    <col min="2551" max="2783" width="9.125" style="13"/>
    <col min="2784" max="2784" width="27.25" style="13" customWidth="1"/>
    <col min="2785" max="2785" width="8.625" style="13" customWidth="1"/>
    <col min="2786" max="2794" width="8.75" style="13" customWidth="1"/>
    <col min="2795" max="2795" width="33.375" style="13" customWidth="1"/>
    <col min="2796" max="2805" width="8.75" style="13" customWidth="1"/>
    <col min="2806" max="2806" width="11" style="13" customWidth="1"/>
    <col min="2807" max="3039" width="9.125" style="13"/>
    <col min="3040" max="3040" width="27.25" style="13" customWidth="1"/>
    <col min="3041" max="3041" width="8.625" style="13" customWidth="1"/>
    <col min="3042" max="3050" width="8.75" style="13" customWidth="1"/>
    <col min="3051" max="3051" width="33.375" style="13" customWidth="1"/>
    <col min="3052" max="3061" width="8.75" style="13" customWidth="1"/>
    <col min="3062" max="3062" width="11" style="13" customWidth="1"/>
    <col min="3063" max="3295" width="9.125" style="13"/>
    <col min="3296" max="3296" width="27.25" style="13" customWidth="1"/>
    <col min="3297" max="3297" width="8.625" style="13" customWidth="1"/>
    <col min="3298" max="3306" width="8.75" style="13" customWidth="1"/>
    <col min="3307" max="3307" width="33.375" style="13" customWidth="1"/>
    <col min="3308" max="3317" width="8.75" style="13" customWidth="1"/>
    <col min="3318" max="3318" width="11" style="13" customWidth="1"/>
    <col min="3319" max="3551" width="9.125" style="13"/>
    <col min="3552" max="3552" width="27.25" style="13" customWidth="1"/>
    <col min="3553" max="3553" width="8.625" style="13" customWidth="1"/>
    <col min="3554" max="3562" width="8.75" style="13" customWidth="1"/>
    <col min="3563" max="3563" width="33.375" style="13" customWidth="1"/>
    <col min="3564" max="3573" width="8.75" style="13" customWidth="1"/>
    <col min="3574" max="3574" width="11" style="13" customWidth="1"/>
    <col min="3575" max="3807" width="9.125" style="13"/>
    <col min="3808" max="3808" width="27.25" style="13" customWidth="1"/>
    <col min="3809" max="3809" width="8.625" style="13" customWidth="1"/>
    <col min="3810" max="3818" width="8.75" style="13" customWidth="1"/>
    <col min="3819" max="3819" width="33.375" style="13" customWidth="1"/>
    <col min="3820" max="3829" width="8.75" style="13" customWidth="1"/>
    <col min="3830" max="3830" width="11" style="13" customWidth="1"/>
    <col min="3831" max="4063" width="9.125" style="13"/>
    <col min="4064" max="4064" width="27.25" style="13" customWidth="1"/>
    <col min="4065" max="4065" width="8.625" style="13" customWidth="1"/>
    <col min="4066" max="4074" width="8.75" style="13" customWidth="1"/>
    <col min="4075" max="4075" width="33.375" style="13" customWidth="1"/>
    <col min="4076" max="4085" width="8.75" style="13" customWidth="1"/>
    <col min="4086" max="4086" width="11" style="13" customWidth="1"/>
    <col min="4087" max="4319" width="9.125" style="13"/>
    <col min="4320" max="4320" width="27.25" style="13" customWidth="1"/>
    <col min="4321" max="4321" width="8.625" style="13" customWidth="1"/>
    <col min="4322" max="4330" width="8.75" style="13" customWidth="1"/>
    <col min="4331" max="4331" width="33.375" style="13" customWidth="1"/>
    <col min="4332" max="4341" width="8.75" style="13" customWidth="1"/>
    <col min="4342" max="4342" width="11" style="13" customWidth="1"/>
    <col min="4343" max="4575" width="9.125" style="13"/>
    <col min="4576" max="4576" width="27.25" style="13" customWidth="1"/>
    <col min="4577" max="4577" width="8.625" style="13" customWidth="1"/>
    <col min="4578" max="4586" width="8.75" style="13" customWidth="1"/>
    <col min="4587" max="4587" width="33.375" style="13" customWidth="1"/>
    <col min="4588" max="4597" width="8.75" style="13" customWidth="1"/>
    <col min="4598" max="4598" width="11" style="13" customWidth="1"/>
    <col min="4599" max="4831" width="9.125" style="13"/>
    <col min="4832" max="4832" width="27.25" style="13" customWidth="1"/>
    <col min="4833" max="4833" width="8.625" style="13" customWidth="1"/>
    <col min="4834" max="4842" width="8.75" style="13" customWidth="1"/>
    <col min="4843" max="4843" width="33.375" style="13" customWidth="1"/>
    <col min="4844" max="4853" width="8.75" style="13" customWidth="1"/>
    <col min="4854" max="4854" width="11" style="13" customWidth="1"/>
    <col min="4855" max="5087" width="9.125" style="13"/>
    <col min="5088" max="5088" width="27.25" style="13" customWidth="1"/>
    <col min="5089" max="5089" width="8.625" style="13" customWidth="1"/>
    <col min="5090" max="5098" width="8.75" style="13" customWidth="1"/>
    <col min="5099" max="5099" width="33.375" style="13" customWidth="1"/>
    <col min="5100" max="5109" width="8.75" style="13" customWidth="1"/>
    <col min="5110" max="5110" width="11" style="13" customWidth="1"/>
    <col min="5111" max="5343" width="9.125" style="13"/>
    <col min="5344" max="5344" width="27.25" style="13" customWidth="1"/>
    <col min="5345" max="5345" width="8.625" style="13" customWidth="1"/>
    <col min="5346" max="5354" width="8.75" style="13" customWidth="1"/>
    <col min="5355" max="5355" width="33.375" style="13" customWidth="1"/>
    <col min="5356" max="5365" width="8.75" style="13" customWidth="1"/>
    <col min="5366" max="5366" width="11" style="13" customWidth="1"/>
    <col min="5367" max="5599" width="9.125" style="13"/>
    <col min="5600" max="5600" width="27.25" style="13" customWidth="1"/>
    <col min="5601" max="5601" width="8.625" style="13" customWidth="1"/>
    <col min="5602" max="5610" width="8.75" style="13" customWidth="1"/>
    <col min="5611" max="5611" width="33.375" style="13" customWidth="1"/>
    <col min="5612" max="5621" width="8.75" style="13" customWidth="1"/>
    <col min="5622" max="5622" width="11" style="13" customWidth="1"/>
    <col min="5623" max="5855" width="9.125" style="13"/>
    <col min="5856" max="5856" width="27.25" style="13" customWidth="1"/>
    <col min="5857" max="5857" width="8.625" style="13" customWidth="1"/>
    <col min="5858" max="5866" width="8.75" style="13" customWidth="1"/>
    <col min="5867" max="5867" width="33.375" style="13" customWidth="1"/>
    <col min="5868" max="5877" width="8.75" style="13" customWidth="1"/>
    <col min="5878" max="5878" width="11" style="13" customWidth="1"/>
    <col min="5879" max="6111" width="9.125" style="13"/>
    <col min="6112" max="6112" width="27.25" style="13" customWidth="1"/>
    <col min="6113" max="6113" width="8.625" style="13" customWidth="1"/>
    <col min="6114" max="6122" width="8.75" style="13" customWidth="1"/>
    <col min="6123" max="6123" width="33.375" style="13" customWidth="1"/>
    <col min="6124" max="6133" width="8.75" style="13" customWidth="1"/>
    <col min="6134" max="6134" width="11" style="13" customWidth="1"/>
    <col min="6135" max="6367" width="9.125" style="13"/>
    <col min="6368" max="6368" width="27.25" style="13" customWidth="1"/>
    <col min="6369" max="6369" width="8.625" style="13" customWidth="1"/>
    <col min="6370" max="6378" width="8.75" style="13" customWidth="1"/>
    <col min="6379" max="6379" width="33.375" style="13" customWidth="1"/>
    <col min="6380" max="6389" width="8.75" style="13" customWidth="1"/>
    <col min="6390" max="6390" width="11" style="13" customWidth="1"/>
    <col min="6391" max="6623" width="9.125" style="13"/>
    <col min="6624" max="6624" width="27.25" style="13" customWidth="1"/>
    <col min="6625" max="6625" width="8.625" style="13" customWidth="1"/>
    <col min="6626" max="6634" width="8.75" style="13" customWidth="1"/>
    <col min="6635" max="6635" width="33.375" style="13" customWidth="1"/>
    <col min="6636" max="6645" width="8.75" style="13" customWidth="1"/>
    <col min="6646" max="6646" width="11" style="13" customWidth="1"/>
    <col min="6647" max="6879" width="9.125" style="13"/>
    <col min="6880" max="6880" width="27.25" style="13" customWidth="1"/>
    <col min="6881" max="6881" width="8.625" style="13" customWidth="1"/>
    <col min="6882" max="6890" width="8.75" style="13" customWidth="1"/>
    <col min="6891" max="6891" width="33.375" style="13" customWidth="1"/>
    <col min="6892" max="6901" width="8.75" style="13" customWidth="1"/>
    <col min="6902" max="6902" width="11" style="13" customWidth="1"/>
    <col min="6903" max="7135" width="9.125" style="13"/>
    <col min="7136" max="7136" width="27.25" style="13" customWidth="1"/>
    <col min="7137" max="7137" width="8.625" style="13" customWidth="1"/>
    <col min="7138" max="7146" width="8.75" style="13" customWidth="1"/>
    <col min="7147" max="7147" width="33.375" style="13" customWidth="1"/>
    <col min="7148" max="7157" width="8.75" style="13" customWidth="1"/>
    <col min="7158" max="7158" width="11" style="13" customWidth="1"/>
    <col min="7159" max="7391" width="9.125" style="13"/>
    <col min="7392" max="7392" width="27.25" style="13" customWidth="1"/>
    <col min="7393" max="7393" width="8.625" style="13" customWidth="1"/>
    <col min="7394" max="7402" width="8.75" style="13" customWidth="1"/>
    <col min="7403" max="7403" width="33.375" style="13" customWidth="1"/>
    <col min="7404" max="7413" width="8.75" style="13" customWidth="1"/>
    <col min="7414" max="7414" width="11" style="13" customWidth="1"/>
    <col min="7415" max="7647" width="9.125" style="13"/>
    <col min="7648" max="7648" width="27.25" style="13" customWidth="1"/>
    <col min="7649" max="7649" width="8.625" style="13" customWidth="1"/>
    <col min="7650" max="7658" width="8.75" style="13" customWidth="1"/>
    <col min="7659" max="7659" width="33.375" style="13" customWidth="1"/>
    <col min="7660" max="7669" width="8.75" style="13" customWidth="1"/>
    <col min="7670" max="7670" width="11" style="13" customWidth="1"/>
    <col min="7671" max="7903" width="9.125" style="13"/>
    <col min="7904" max="7904" width="27.25" style="13" customWidth="1"/>
    <col min="7905" max="7905" width="8.625" style="13" customWidth="1"/>
    <col min="7906" max="7914" width="8.75" style="13" customWidth="1"/>
    <col min="7915" max="7915" width="33.375" style="13" customWidth="1"/>
    <col min="7916" max="7925" width="8.75" style="13" customWidth="1"/>
    <col min="7926" max="7926" width="11" style="13" customWidth="1"/>
    <col min="7927" max="8159" width="9.125" style="13"/>
    <col min="8160" max="8160" width="27.25" style="13" customWidth="1"/>
    <col min="8161" max="8161" width="8.625" style="13" customWidth="1"/>
    <col min="8162" max="8170" width="8.75" style="13" customWidth="1"/>
    <col min="8171" max="8171" width="33.375" style="13" customWidth="1"/>
    <col min="8172" max="8181" width="8.75" style="13" customWidth="1"/>
    <col min="8182" max="8182" width="11" style="13" customWidth="1"/>
    <col min="8183" max="8415" width="9.125" style="13"/>
    <col min="8416" max="8416" width="27.25" style="13" customWidth="1"/>
    <col min="8417" max="8417" width="8.625" style="13" customWidth="1"/>
    <col min="8418" max="8426" width="8.75" style="13" customWidth="1"/>
    <col min="8427" max="8427" width="33.375" style="13" customWidth="1"/>
    <col min="8428" max="8437" width="8.75" style="13" customWidth="1"/>
    <col min="8438" max="8438" width="11" style="13" customWidth="1"/>
    <col min="8439" max="8671" width="9.125" style="13"/>
    <col min="8672" max="8672" width="27.25" style="13" customWidth="1"/>
    <col min="8673" max="8673" width="8.625" style="13" customWidth="1"/>
    <col min="8674" max="8682" width="8.75" style="13" customWidth="1"/>
    <col min="8683" max="8683" width="33.375" style="13" customWidth="1"/>
    <col min="8684" max="8693" width="8.75" style="13" customWidth="1"/>
    <col min="8694" max="8694" width="11" style="13" customWidth="1"/>
    <col min="8695" max="8927" width="9.125" style="13"/>
    <col min="8928" max="8928" width="27.25" style="13" customWidth="1"/>
    <col min="8929" max="8929" width="8.625" style="13" customWidth="1"/>
    <col min="8930" max="8938" width="8.75" style="13" customWidth="1"/>
    <col min="8939" max="8939" width="33.375" style="13" customWidth="1"/>
    <col min="8940" max="8949" width="8.75" style="13" customWidth="1"/>
    <col min="8950" max="8950" width="11" style="13" customWidth="1"/>
    <col min="8951" max="9183" width="9.125" style="13"/>
    <col min="9184" max="9184" width="27.25" style="13" customWidth="1"/>
    <col min="9185" max="9185" width="8.625" style="13" customWidth="1"/>
    <col min="9186" max="9194" width="8.75" style="13" customWidth="1"/>
    <col min="9195" max="9195" width="33.375" style="13" customWidth="1"/>
    <col min="9196" max="9205" width="8.75" style="13" customWidth="1"/>
    <col min="9206" max="9206" width="11" style="13" customWidth="1"/>
    <col min="9207" max="9439" width="9.125" style="13"/>
    <col min="9440" max="9440" width="27.25" style="13" customWidth="1"/>
    <col min="9441" max="9441" width="8.625" style="13" customWidth="1"/>
    <col min="9442" max="9450" width="8.75" style="13" customWidth="1"/>
    <col min="9451" max="9451" width="33.375" style="13" customWidth="1"/>
    <col min="9452" max="9461" width="8.75" style="13" customWidth="1"/>
    <col min="9462" max="9462" width="11" style="13" customWidth="1"/>
    <col min="9463" max="9695" width="9.125" style="13"/>
    <col min="9696" max="9696" width="27.25" style="13" customWidth="1"/>
    <col min="9697" max="9697" width="8.625" style="13" customWidth="1"/>
    <col min="9698" max="9706" width="8.75" style="13" customWidth="1"/>
    <col min="9707" max="9707" width="33.375" style="13" customWidth="1"/>
    <col min="9708" max="9717" width="8.75" style="13" customWidth="1"/>
    <col min="9718" max="9718" width="11" style="13" customWidth="1"/>
    <col min="9719" max="9951" width="9.125" style="13"/>
    <col min="9952" max="9952" width="27.25" style="13" customWidth="1"/>
    <col min="9953" max="9953" width="8.625" style="13" customWidth="1"/>
    <col min="9954" max="9962" width="8.75" style="13" customWidth="1"/>
    <col min="9963" max="9963" width="33.375" style="13" customWidth="1"/>
    <col min="9964" max="9973" width="8.75" style="13" customWidth="1"/>
    <col min="9974" max="9974" width="11" style="13" customWidth="1"/>
    <col min="9975" max="10207" width="9.125" style="13"/>
    <col min="10208" max="10208" width="27.25" style="13" customWidth="1"/>
    <col min="10209" max="10209" width="8.625" style="13" customWidth="1"/>
    <col min="10210" max="10218" width="8.75" style="13" customWidth="1"/>
    <col min="10219" max="10219" width="33.375" style="13" customWidth="1"/>
    <col min="10220" max="10229" width="8.75" style="13" customWidth="1"/>
    <col min="10230" max="10230" width="11" style="13" customWidth="1"/>
    <col min="10231" max="10463" width="9.125" style="13"/>
    <col min="10464" max="10464" width="27.25" style="13" customWidth="1"/>
    <col min="10465" max="10465" width="8.625" style="13" customWidth="1"/>
    <col min="10466" max="10474" width="8.75" style="13" customWidth="1"/>
    <col min="10475" max="10475" width="33.375" style="13" customWidth="1"/>
    <col min="10476" max="10485" width="8.75" style="13" customWidth="1"/>
    <col min="10486" max="10486" width="11" style="13" customWidth="1"/>
    <col min="10487" max="10719" width="9.125" style="13"/>
    <col min="10720" max="10720" width="27.25" style="13" customWidth="1"/>
    <col min="10721" max="10721" width="8.625" style="13" customWidth="1"/>
    <col min="10722" max="10730" width="8.75" style="13" customWidth="1"/>
    <col min="10731" max="10731" width="33.375" style="13" customWidth="1"/>
    <col min="10732" max="10741" width="8.75" style="13" customWidth="1"/>
    <col min="10742" max="10742" width="11" style="13" customWidth="1"/>
    <col min="10743" max="10975" width="9.125" style="13"/>
    <col min="10976" max="10976" width="27.25" style="13" customWidth="1"/>
    <col min="10977" max="10977" width="8.625" style="13" customWidth="1"/>
    <col min="10978" max="10986" width="8.75" style="13" customWidth="1"/>
    <col min="10987" max="10987" width="33.375" style="13" customWidth="1"/>
    <col min="10988" max="10997" width="8.75" style="13" customWidth="1"/>
    <col min="10998" max="10998" width="11" style="13" customWidth="1"/>
    <col min="10999" max="11231" width="9.125" style="13"/>
    <col min="11232" max="11232" width="27.25" style="13" customWidth="1"/>
    <col min="11233" max="11233" width="8.625" style="13" customWidth="1"/>
    <col min="11234" max="11242" width="8.75" style="13" customWidth="1"/>
    <col min="11243" max="11243" width="33.375" style="13" customWidth="1"/>
    <col min="11244" max="11253" width="8.75" style="13" customWidth="1"/>
    <col min="11254" max="11254" width="11" style="13" customWidth="1"/>
    <col min="11255" max="11487" width="9.125" style="13"/>
    <col min="11488" max="11488" width="27.25" style="13" customWidth="1"/>
    <col min="11489" max="11489" width="8.625" style="13" customWidth="1"/>
    <col min="11490" max="11498" width="8.75" style="13" customWidth="1"/>
    <col min="11499" max="11499" width="33.375" style="13" customWidth="1"/>
    <col min="11500" max="11509" width="8.75" style="13" customWidth="1"/>
    <col min="11510" max="11510" width="11" style="13" customWidth="1"/>
    <col min="11511" max="11743" width="9.125" style="13"/>
    <col min="11744" max="11744" width="27.25" style="13" customWidth="1"/>
    <col min="11745" max="11745" width="8.625" style="13" customWidth="1"/>
    <col min="11746" max="11754" width="8.75" style="13" customWidth="1"/>
    <col min="11755" max="11755" width="33.375" style="13" customWidth="1"/>
    <col min="11756" max="11765" width="8.75" style="13" customWidth="1"/>
    <col min="11766" max="11766" width="11" style="13" customWidth="1"/>
    <col min="11767" max="11999" width="9.125" style="13"/>
    <col min="12000" max="12000" width="27.25" style="13" customWidth="1"/>
    <col min="12001" max="12001" width="8.625" style="13" customWidth="1"/>
    <col min="12002" max="12010" width="8.75" style="13" customWidth="1"/>
    <col min="12011" max="12011" width="33.375" style="13" customWidth="1"/>
    <col min="12012" max="12021" width="8.75" style="13" customWidth="1"/>
    <col min="12022" max="12022" width="11" style="13" customWidth="1"/>
    <col min="12023" max="12255" width="9.125" style="13"/>
    <col min="12256" max="12256" width="27.25" style="13" customWidth="1"/>
    <col min="12257" max="12257" width="8.625" style="13" customWidth="1"/>
    <col min="12258" max="12266" width="8.75" style="13" customWidth="1"/>
    <col min="12267" max="12267" width="33.375" style="13" customWidth="1"/>
    <col min="12268" max="12277" width="8.75" style="13" customWidth="1"/>
    <col min="12278" max="12278" width="11" style="13" customWidth="1"/>
    <col min="12279" max="12511" width="9.125" style="13"/>
    <col min="12512" max="12512" width="27.25" style="13" customWidth="1"/>
    <col min="12513" max="12513" width="8.625" style="13" customWidth="1"/>
    <col min="12514" max="12522" width="8.75" style="13" customWidth="1"/>
    <col min="12523" max="12523" width="33.375" style="13" customWidth="1"/>
    <col min="12524" max="12533" width="8.75" style="13" customWidth="1"/>
    <col min="12534" max="12534" width="11" style="13" customWidth="1"/>
    <col min="12535" max="12767" width="9.125" style="13"/>
    <col min="12768" max="12768" width="27.25" style="13" customWidth="1"/>
    <col min="12769" max="12769" width="8.625" style="13" customWidth="1"/>
    <col min="12770" max="12778" width="8.75" style="13" customWidth="1"/>
    <col min="12779" max="12779" width="33.375" style="13" customWidth="1"/>
    <col min="12780" max="12789" width="8.75" style="13" customWidth="1"/>
    <col min="12790" max="12790" width="11" style="13" customWidth="1"/>
    <col min="12791" max="13023" width="9.125" style="13"/>
    <col min="13024" max="13024" width="27.25" style="13" customWidth="1"/>
    <col min="13025" max="13025" width="8.625" style="13" customWidth="1"/>
    <col min="13026" max="13034" width="8.75" style="13" customWidth="1"/>
    <col min="13035" max="13035" width="33.375" style="13" customWidth="1"/>
    <col min="13036" max="13045" width="8.75" style="13" customWidth="1"/>
    <col min="13046" max="13046" width="11" style="13" customWidth="1"/>
    <col min="13047" max="13279" width="9.125" style="13"/>
    <col min="13280" max="13280" width="27.25" style="13" customWidth="1"/>
    <col min="13281" max="13281" width="8.625" style="13" customWidth="1"/>
    <col min="13282" max="13290" width="8.75" style="13" customWidth="1"/>
    <col min="13291" max="13291" width="33.375" style="13" customWidth="1"/>
    <col min="13292" max="13301" width="8.75" style="13" customWidth="1"/>
    <col min="13302" max="13302" width="11" style="13" customWidth="1"/>
    <col min="13303" max="13535" width="9.125" style="13"/>
    <col min="13536" max="13536" width="27.25" style="13" customWidth="1"/>
    <col min="13537" max="13537" width="8.625" style="13" customWidth="1"/>
    <col min="13538" max="13546" width="8.75" style="13" customWidth="1"/>
    <col min="13547" max="13547" width="33.375" style="13" customWidth="1"/>
    <col min="13548" max="13557" width="8.75" style="13" customWidth="1"/>
    <col min="13558" max="13558" width="11" style="13" customWidth="1"/>
    <col min="13559" max="13791" width="9.125" style="13"/>
    <col min="13792" max="13792" width="27.25" style="13" customWidth="1"/>
    <col min="13793" max="13793" width="8.625" style="13" customWidth="1"/>
    <col min="13794" max="13802" width="8.75" style="13" customWidth="1"/>
    <col min="13803" max="13803" width="33.375" style="13" customWidth="1"/>
    <col min="13804" max="13813" width="8.75" style="13" customWidth="1"/>
    <col min="13814" max="13814" width="11" style="13" customWidth="1"/>
    <col min="13815" max="14047" width="9.125" style="13"/>
    <col min="14048" max="14048" width="27.25" style="13" customWidth="1"/>
    <col min="14049" max="14049" width="8.625" style="13" customWidth="1"/>
    <col min="14050" max="14058" width="8.75" style="13" customWidth="1"/>
    <col min="14059" max="14059" width="33.375" style="13" customWidth="1"/>
    <col min="14060" max="14069" width="8.75" style="13" customWidth="1"/>
    <col min="14070" max="14070" width="11" style="13" customWidth="1"/>
    <col min="14071" max="14303" width="9.125" style="13"/>
    <col min="14304" max="14304" width="27.25" style="13" customWidth="1"/>
    <col min="14305" max="14305" width="8.625" style="13" customWidth="1"/>
    <col min="14306" max="14314" width="8.75" style="13" customWidth="1"/>
    <col min="14315" max="14315" width="33.375" style="13" customWidth="1"/>
    <col min="14316" max="14325" width="8.75" style="13" customWidth="1"/>
    <col min="14326" max="14326" width="11" style="13" customWidth="1"/>
    <col min="14327" max="14559" width="9.125" style="13"/>
    <col min="14560" max="14560" width="27.25" style="13" customWidth="1"/>
    <col min="14561" max="14561" width="8.625" style="13" customWidth="1"/>
    <col min="14562" max="14570" width="8.75" style="13" customWidth="1"/>
    <col min="14571" max="14571" width="33.375" style="13" customWidth="1"/>
    <col min="14572" max="14581" width="8.75" style="13" customWidth="1"/>
    <col min="14582" max="14582" width="11" style="13" customWidth="1"/>
    <col min="14583" max="14815" width="9.125" style="13"/>
    <col min="14816" max="14816" width="27.25" style="13" customWidth="1"/>
    <col min="14817" max="14817" width="8.625" style="13" customWidth="1"/>
    <col min="14818" max="14826" width="8.75" style="13" customWidth="1"/>
    <col min="14827" max="14827" width="33.375" style="13" customWidth="1"/>
    <col min="14828" max="14837" width="8.75" style="13" customWidth="1"/>
    <col min="14838" max="14838" width="11" style="13" customWidth="1"/>
    <col min="14839" max="15071" width="9.125" style="13"/>
    <col min="15072" max="15072" width="27.25" style="13" customWidth="1"/>
    <col min="15073" max="15073" width="8.625" style="13" customWidth="1"/>
    <col min="15074" max="15082" width="8.75" style="13" customWidth="1"/>
    <col min="15083" max="15083" width="33.375" style="13" customWidth="1"/>
    <col min="15084" max="15093" width="8.75" style="13" customWidth="1"/>
    <col min="15094" max="15094" width="11" style="13" customWidth="1"/>
    <col min="15095" max="15327" width="9.125" style="13"/>
    <col min="15328" max="15328" width="27.25" style="13" customWidth="1"/>
    <col min="15329" max="15329" width="8.625" style="13" customWidth="1"/>
    <col min="15330" max="15338" width="8.75" style="13" customWidth="1"/>
    <col min="15339" max="15339" width="33.375" style="13" customWidth="1"/>
    <col min="15340" max="15349" width="8.75" style="13" customWidth="1"/>
    <col min="15350" max="15350" width="11" style="13" customWidth="1"/>
    <col min="15351" max="15583" width="9.125" style="13"/>
    <col min="15584" max="15584" width="27.25" style="13" customWidth="1"/>
    <col min="15585" max="15585" width="8.625" style="13" customWidth="1"/>
    <col min="15586" max="15594" width="8.75" style="13" customWidth="1"/>
    <col min="15595" max="15595" width="33.375" style="13" customWidth="1"/>
    <col min="15596" max="15605" width="8.75" style="13" customWidth="1"/>
    <col min="15606" max="15606" width="11" style="13" customWidth="1"/>
    <col min="15607" max="15839" width="9.125" style="13"/>
    <col min="15840" max="15840" width="27.25" style="13" customWidth="1"/>
    <col min="15841" max="15841" width="8.625" style="13" customWidth="1"/>
    <col min="15842" max="15850" width="8.75" style="13" customWidth="1"/>
    <col min="15851" max="15851" width="33.375" style="13" customWidth="1"/>
    <col min="15852" max="15861" width="8.75" style="13" customWidth="1"/>
    <col min="15862" max="15862" width="11" style="13" customWidth="1"/>
    <col min="15863" max="16095" width="9.125" style="13"/>
    <col min="16096" max="16096" width="27.25" style="13" customWidth="1"/>
    <col min="16097" max="16097" width="8.625" style="13" customWidth="1"/>
    <col min="16098" max="16106" width="8.75" style="13" customWidth="1"/>
    <col min="16107" max="16107" width="33.375" style="13" customWidth="1"/>
    <col min="16108" max="16117" width="8.75" style="13" customWidth="1"/>
    <col min="16118" max="16118" width="11" style="13" customWidth="1"/>
    <col min="16119" max="16381" width="9.125" style="13"/>
    <col min="16382" max="16384" width="9.125" style="13" customWidth="1"/>
  </cols>
  <sheetData>
    <row r="1" spans="1:18" ht="26.25" customHeight="1" x14ac:dyDescent="0.2">
      <c r="A1" s="211" t="s">
        <v>122</v>
      </c>
      <c r="B1" s="211"/>
      <c r="C1" s="211"/>
      <c r="D1" s="211"/>
      <c r="E1" s="211"/>
      <c r="F1" s="211"/>
      <c r="G1" s="211"/>
      <c r="H1" s="211"/>
      <c r="I1" s="211" t="s">
        <v>122</v>
      </c>
      <c r="J1" s="211"/>
      <c r="K1" s="211"/>
      <c r="L1" s="211"/>
      <c r="M1" s="211"/>
      <c r="N1" s="211"/>
      <c r="O1" s="211"/>
      <c r="P1" s="211"/>
      <c r="Q1" s="211"/>
      <c r="R1" s="95"/>
    </row>
    <row r="2" spans="1:18" s="4" customFormat="1" ht="26.25" customHeight="1" thickBot="1" x14ac:dyDescent="0.25">
      <c r="A2" s="207" t="s">
        <v>281</v>
      </c>
      <c r="B2" s="96"/>
      <c r="C2" s="96"/>
      <c r="D2" s="96"/>
      <c r="E2" s="96"/>
      <c r="F2" s="96"/>
      <c r="G2" s="96"/>
      <c r="H2" s="96"/>
      <c r="I2" s="207" t="s">
        <v>282</v>
      </c>
      <c r="J2" s="96"/>
      <c r="K2" s="96"/>
      <c r="L2" s="96"/>
      <c r="M2" s="96"/>
      <c r="N2" s="96"/>
      <c r="O2" s="96"/>
      <c r="P2" s="96"/>
      <c r="Q2" s="96"/>
      <c r="R2" s="96"/>
    </row>
    <row r="3" spans="1:18" ht="29.25" customHeight="1" thickTop="1" x14ac:dyDescent="0.2">
      <c r="A3" s="212" t="s">
        <v>269</v>
      </c>
      <c r="B3" s="214" t="s">
        <v>159</v>
      </c>
      <c r="C3" s="214"/>
      <c r="D3" s="214"/>
      <c r="E3" s="214"/>
      <c r="F3" s="214"/>
      <c r="G3" s="214"/>
      <c r="H3" s="214"/>
      <c r="I3" s="212" t="s">
        <v>269</v>
      </c>
      <c r="J3" s="214" t="s">
        <v>159</v>
      </c>
      <c r="K3" s="214"/>
      <c r="L3" s="214"/>
      <c r="M3" s="214"/>
      <c r="N3" s="214"/>
      <c r="O3" s="214"/>
      <c r="P3" s="214"/>
      <c r="Q3" s="214"/>
      <c r="R3" s="212" t="s">
        <v>24</v>
      </c>
    </row>
    <row r="4" spans="1:18" ht="27.75" customHeight="1" x14ac:dyDescent="0.2">
      <c r="A4" s="213"/>
      <c r="B4" s="184" t="s">
        <v>7</v>
      </c>
      <c r="C4" s="184" t="s">
        <v>32</v>
      </c>
      <c r="D4" s="184" t="s">
        <v>11</v>
      </c>
      <c r="E4" s="184" t="s">
        <v>33</v>
      </c>
      <c r="F4" s="184" t="s">
        <v>13</v>
      </c>
      <c r="G4" s="184" t="s">
        <v>14</v>
      </c>
      <c r="H4" s="184" t="s">
        <v>15</v>
      </c>
      <c r="I4" s="213"/>
      <c r="J4" s="135" t="s">
        <v>16</v>
      </c>
      <c r="K4" s="135" t="s">
        <v>17</v>
      </c>
      <c r="L4" s="135" t="s">
        <v>36</v>
      </c>
      <c r="M4" s="135" t="s">
        <v>37</v>
      </c>
      <c r="N4" s="135" t="s">
        <v>38</v>
      </c>
      <c r="O4" s="135" t="s">
        <v>39</v>
      </c>
      <c r="P4" s="135" t="s">
        <v>22</v>
      </c>
      <c r="Q4" s="135" t="s">
        <v>23</v>
      </c>
      <c r="R4" s="225"/>
    </row>
    <row r="5" spans="1:18" s="123" customFormat="1" ht="32.25" customHeight="1" x14ac:dyDescent="0.2">
      <c r="A5" s="176" t="s">
        <v>191</v>
      </c>
      <c r="B5" s="181">
        <v>0</v>
      </c>
      <c r="C5" s="181">
        <v>1</v>
      </c>
      <c r="D5" s="181">
        <v>0</v>
      </c>
      <c r="E5" s="181">
        <v>0</v>
      </c>
      <c r="F5" s="181">
        <v>5</v>
      </c>
      <c r="G5" s="181">
        <v>1</v>
      </c>
      <c r="H5" s="181">
        <v>0</v>
      </c>
      <c r="I5" s="176" t="s">
        <v>191</v>
      </c>
      <c r="J5" s="185">
        <v>0</v>
      </c>
      <c r="K5" s="185">
        <v>0</v>
      </c>
      <c r="L5" s="185">
        <v>0</v>
      </c>
      <c r="M5" s="185">
        <v>0</v>
      </c>
      <c r="N5" s="185">
        <v>0</v>
      </c>
      <c r="O5" s="185">
        <v>0</v>
      </c>
      <c r="P5" s="185">
        <v>0</v>
      </c>
      <c r="Q5" s="185">
        <v>0</v>
      </c>
      <c r="R5" s="185">
        <f>B5+C5+D5+E5+F5+G5+H5+J5+K5+L5+M5+N5+O5+P5+Q5</f>
        <v>7</v>
      </c>
    </row>
    <row r="6" spans="1:18" s="123" customFormat="1" ht="32.25" customHeight="1" x14ac:dyDescent="0.2">
      <c r="A6" s="176" t="s">
        <v>192</v>
      </c>
      <c r="B6" s="127">
        <v>1</v>
      </c>
      <c r="C6" s="127">
        <v>1</v>
      </c>
      <c r="D6" s="127">
        <v>5</v>
      </c>
      <c r="E6" s="127">
        <v>0</v>
      </c>
      <c r="F6" s="127">
        <v>13</v>
      </c>
      <c r="G6" s="127">
        <v>5</v>
      </c>
      <c r="H6" s="127">
        <v>0</v>
      </c>
      <c r="I6" s="176" t="s">
        <v>192</v>
      </c>
      <c r="J6" s="185">
        <v>0</v>
      </c>
      <c r="K6" s="185">
        <v>0</v>
      </c>
      <c r="L6" s="185">
        <v>4</v>
      </c>
      <c r="M6" s="185">
        <v>0</v>
      </c>
      <c r="N6" s="185">
        <v>0</v>
      </c>
      <c r="O6" s="185">
        <v>0</v>
      </c>
      <c r="P6" s="185">
        <v>0</v>
      </c>
      <c r="Q6" s="185">
        <v>1</v>
      </c>
      <c r="R6" s="185">
        <f t="shared" ref="R6:R16" si="0">B6+C6+D6+E6+F6+G6+H6+J6+K6+L6+M6+N6+O6+P6+Q6</f>
        <v>30</v>
      </c>
    </row>
    <row r="7" spans="1:18" s="123" customFormat="1" ht="32.25" customHeight="1" x14ac:dyDescent="0.2">
      <c r="A7" s="176" t="s">
        <v>193</v>
      </c>
      <c r="B7" s="127">
        <v>9</v>
      </c>
      <c r="C7" s="127">
        <v>0</v>
      </c>
      <c r="D7" s="127">
        <v>0</v>
      </c>
      <c r="E7" s="127">
        <v>0</v>
      </c>
      <c r="F7" s="127">
        <v>0</v>
      </c>
      <c r="G7" s="127">
        <v>0</v>
      </c>
      <c r="H7" s="127">
        <v>0</v>
      </c>
      <c r="I7" s="176" t="s">
        <v>193</v>
      </c>
      <c r="J7" s="185">
        <v>0</v>
      </c>
      <c r="K7" s="185">
        <v>0</v>
      </c>
      <c r="L7" s="185">
        <v>0</v>
      </c>
      <c r="M7" s="185">
        <v>0</v>
      </c>
      <c r="N7" s="185">
        <v>0</v>
      </c>
      <c r="O7" s="185">
        <v>0</v>
      </c>
      <c r="P7" s="185">
        <v>0</v>
      </c>
      <c r="Q7" s="185">
        <v>0</v>
      </c>
      <c r="R7" s="185">
        <f t="shared" si="0"/>
        <v>9</v>
      </c>
    </row>
    <row r="8" spans="1:18" s="123" customFormat="1" ht="32.25" customHeight="1" x14ac:dyDescent="0.2">
      <c r="A8" s="176" t="s">
        <v>256</v>
      </c>
      <c r="B8" s="127">
        <v>8</v>
      </c>
      <c r="C8" s="127">
        <v>2</v>
      </c>
      <c r="D8" s="127">
        <v>2</v>
      </c>
      <c r="E8" s="127">
        <v>4</v>
      </c>
      <c r="F8" s="127">
        <v>12</v>
      </c>
      <c r="G8" s="127">
        <v>7</v>
      </c>
      <c r="H8" s="127">
        <v>2</v>
      </c>
      <c r="I8" s="176" t="s">
        <v>256</v>
      </c>
      <c r="J8" s="185">
        <v>1</v>
      </c>
      <c r="K8" s="185">
        <v>1</v>
      </c>
      <c r="L8" s="185">
        <v>2</v>
      </c>
      <c r="M8" s="185">
        <v>2</v>
      </c>
      <c r="N8" s="185">
        <v>0</v>
      </c>
      <c r="O8" s="185">
        <v>0</v>
      </c>
      <c r="P8" s="185">
        <v>0</v>
      </c>
      <c r="Q8" s="185">
        <v>3</v>
      </c>
      <c r="R8" s="185">
        <f t="shared" si="0"/>
        <v>46</v>
      </c>
    </row>
    <row r="9" spans="1:18" s="123" customFormat="1" ht="32.25" customHeight="1" x14ac:dyDescent="0.2">
      <c r="A9" s="176" t="s">
        <v>195</v>
      </c>
      <c r="B9" s="127">
        <v>46</v>
      </c>
      <c r="C9" s="127">
        <v>11</v>
      </c>
      <c r="D9" s="127">
        <v>13</v>
      </c>
      <c r="E9" s="127">
        <v>9</v>
      </c>
      <c r="F9" s="127">
        <v>47</v>
      </c>
      <c r="G9" s="127">
        <v>21</v>
      </c>
      <c r="H9" s="127">
        <v>11</v>
      </c>
      <c r="I9" s="176" t="s">
        <v>195</v>
      </c>
      <c r="J9" s="185">
        <v>8</v>
      </c>
      <c r="K9" s="185">
        <v>9</v>
      </c>
      <c r="L9" s="185">
        <v>9</v>
      </c>
      <c r="M9" s="185">
        <v>7</v>
      </c>
      <c r="N9" s="185">
        <v>5</v>
      </c>
      <c r="O9" s="185">
        <v>13</v>
      </c>
      <c r="P9" s="185">
        <v>9</v>
      </c>
      <c r="Q9" s="185">
        <v>17</v>
      </c>
      <c r="R9" s="185">
        <f t="shared" si="0"/>
        <v>235</v>
      </c>
    </row>
    <row r="10" spans="1:18" s="123" customFormat="1" ht="32.25" customHeight="1" x14ac:dyDescent="0.2">
      <c r="A10" s="176" t="s">
        <v>194</v>
      </c>
      <c r="B10" s="127">
        <v>0</v>
      </c>
      <c r="C10" s="127">
        <v>3</v>
      </c>
      <c r="D10" s="127">
        <v>1</v>
      </c>
      <c r="E10" s="127">
        <v>0</v>
      </c>
      <c r="F10" s="127">
        <v>7</v>
      </c>
      <c r="G10" s="127">
        <v>4</v>
      </c>
      <c r="H10" s="127">
        <v>0</v>
      </c>
      <c r="I10" s="176" t="s">
        <v>194</v>
      </c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1</v>
      </c>
      <c r="P10" s="185">
        <v>0</v>
      </c>
      <c r="Q10" s="185">
        <v>4</v>
      </c>
      <c r="R10" s="185">
        <f t="shared" si="0"/>
        <v>20</v>
      </c>
    </row>
    <row r="11" spans="1:18" s="123" customFormat="1" ht="32.25" customHeight="1" x14ac:dyDescent="0.2">
      <c r="A11" s="176" t="s">
        <v>196</v>
      </c>
      <c r="B11" s="127">
        <v>1</v>
      </c>
      <c r="C11" s="127">
        <v>0</v>
      </c>
      <c r="D11" s="127">
        <v>0</v>
      </c>
      <c r="E11" s="127">
        <v>0</v>
      </c>
      <c r="F11" s="127">
        <v>3</v>
      </c>
      <c r="G11" s="127">
        <v>1</v>
      </c>
      <c r="H11" s="127">
        <v>0</v>
      </c>
      <c r="I11" s="176" t="s">
        <v>196</v>
      </c>
      <c r="J11" s="185">
        <v>0</v>
      </c>
      <c r="K11" s="185">
        <v>0</v>
      </c>
      <c r="L11" s="185">
        <v>0</v>
      </c>
      <c r="M11" s="185">
        <v>0</v>
      </c>
      <c r="N11" s="185">
        <v>0</v>
      </c>
      <c r="O11" s="185">
        <v>0</v>
      </c>
      <c r="P11" s="185">
        <v>0</v>
      </c>
      <c r="Q11" s="185">
        <v>1</v>
      </c>
      <c r="R11" s="185">
        <f t="shared" si="0"/>
        <v>6</v>
      </c>
    </row>
    <row r="12" spans="1:18" s="123" customFormat="1" ht="32.25" customHeight="1" x14ac:dyDescent="0.2">
      <c r="A12" s="176" t="s">
        <v>197</v>
      </c>
      <c r="B12" s="127">
        <v>0</v>
      </c>
      <c r="C12" s="127">
        <v>0</v>
      </c>
      <c r="D12" s="127">
        <v>2</v>
      </c>
      <c r="E12" s="127">
        <v>0</v>
      </c>
      <c r="F12" s="127">
        <v>0</v>
      </c>
      <c r="G12" s="127">
        <v>0</v>
      </c>
      <c r="H12" s="127">
        <v>0</v>
      </c>
      <c r="I12" s="176" t="s">
        <v>197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185">
        <f t="shared" si="0"/>
        <v>2</v>
      </c>
    </row>
    <row r="13" spans="1:18" s="123" customFormat="1" ht="32.25" customHeight="1" x14ac:dyDescent="0.2">
      <c r="A13" s="176" t="s">
        <v>198</v>
      </c>
      <c r="B13" s="127">
        <v>0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76" t="s">
        <v>198</v>
      </c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5">
        <v>1</v>
      </c>
      <c r="R13" s="185">
        <f t="shared" si="0"/>
        <v>1</v>
      </c>
    </row>
    <row r="14" spans="1:18" s="123" customFormat="1" ht="32.25" customHeight="1" x14ac:dyDescent="0.2">
      <c r="A14" s="176" t="s">
        <v>257</v>
      </c>
      <c r="B14" s="127">
        <v>1</v>
      </c>
      <c r="C14" s="127">
        <v>1</v>
      </c>
      <c r="D14" s="127">
        <v>2</v>
      </c>
      <c r="E14" s="127">
        <v>2</v>
      </c>
      <c r="F14" s="127">
        <v>7</v>
      </c>
      <c r="G14" s="127">
        <v>3</v>
      </c>
      <c r="H14" s="127">
        <v>0</v>
      </c>
      <c r="I14" s="176" t="s">
        <v>257</v>
      </c>
      <c r="J14" s="185">
        <v>0</v>
      </c>
      <c r="K14" s="185">
        <v>0</v>
      </c>
      <c r="L14" s="185">
        <v>1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f t="shared" si="0"/>
        <v>17</v>
      </c>
    </row>
    <row r="15" spans="1:18" s="123" customFormat="1" ht="32.25" customHeight="1" x14ac:dyDescent="0.2">
      <c r="A15" s="176" t="s">
        <v>200</v>
      </c>
      <c r="B15" s="127">
        <v>0</v>
      </c>
      <c r="C15" s="127">
        <v>0</v>
      </c>
      <c r="D15" s="127">
        <v>1</v>
      </c>
      <c r="E15" s="127">
        <v>0</v>
      </c>
      <c r="F15" s="127">
        <v>2</v>
      </c>
      <c r="G15" s="127">
        <v>21</v>
      </c>
      <c r="H15" s="127">
        <v>0</v>
      </c>
      <c r="I15" s="176" t="s">
        <v>200</v>
      </c>
      <c r="J15" s="185">
        <v>1</v>
      </c>
      <c r="K15" s="185">
        <v>0</v>
      </c>
      <c r="L15" s="185">
        <v>0</v>
      </c>
      <c r="M15" s="185">
        <v>0</v>
      </c>
      <c r="N15" s="185">
        <v>0</v>
      </c>
      <c r="O15" s="185">
        <v>0</v>
      </c>
      <c r="P15" s="185">
        <v>0</v>
      </c>
      <c r="Q15" s="185">
        <v>0</v>
      </c>
      <c r="R15" s="185">
        <f t="shared" si="0"/>
        <v>25</v>
      </c>
    </row>
    <row r="16" spans="1:18" s="123" customFormat="1" ht="32.25" customHeight="1" thickBot="1" x14ac:dyDescent="0.25">
      <c r="A16" s="177" t="s">
        <v>201</v>
      </c>
      <c r="B16" s="143">
        <v>1</v>
      </c>
      <c r="C16" s="143">
        <v>9</v>
      </c>
      <c r="D16" s="143">
        <v>2</v>
      </c>
      <c r="E16" s="143">
        <v>2</v>
      </c>
      <c r="F16" s="143">
        <v>20</v>
      </c>
      <c r="G16" s="143">
        <v>18</v>
      </c>
      <c r="H16" s="143">
        <v>3</v>
      </c>
      <c r="I16" s="177" t="s">
        <v>201</v>
      </c>
      <c r="J16" s="186">
        <v>0</v>
      </c>
      <c r="K16" s="186">
        <v>1</v>
      </c>
      <c r="L16" s="186">
        <v>4</v>
      </c>
      <c r="M16" s="186">
        <v>0</v>
      </c>
      <c r="N16" s="186">
        <v>0</v>
      </c>
      <c r="O16" s="186">
        <v>5</v>
      </c>
      <c r="P16" s="186">
        <v>0</v>
      </c>
      <c r="Q16" s="186">
        <v>20</v>
      </c>
      <c r="R16" s="186">
        <f t="shared" si="0"/>
        <v>85</v>
      </c>
    </row>
    <row r="17" spans="1:18" s="123" customFormat="1" ht="32.25" customHeight="1" thickTop="1" x14ac:dyDescent="0.2">
      <c r="A17" s="126"/>
      <c r="B17" s="126"/>
      <c r="H17" s="2" t="s">
        <v>40</v>
      </c>
      <c r="P17" s="2"/>
      <c r="Q17"/>
      <c r="R17" s="2" t="s">
        <v>40</v>
      </c>
    </row>
    <row r="18" spans="1:18" s="123" customFormat="1" ht="26.25" customHeight="1" x14ac:dyDescent="0.2">
      <c r="A18" s="42"/>
      <c r="B18" s="42"/>
    </row>
    <row r="19" spans="1:18" s="123" customFormat="1" ht="32.25" customHeight="1" x14ac:dyDescent="0.2">
      <c r="A19" s="209" t="s">
        <v>185</v>
      </c>
      <c r="B19" s="209"/>
      <c r="C19" s="209"/>
      <c r="D19" s="209"/>
      <c r="E19" s="209"/>
      <c r="F19" s="122"/>
      <c r="G19" s="122"/>
      <c r="H19" s="122">
        <v>64</v>
      </c>
      <c r="I19" s="209" t="s">
        <v>185</v>
      </c>
      <c r="J19" s="209"/>
      <c r="K19" s="209"/>
      <c r="L19" s="209"/>
      <c r="M19" s="209"/>
      <c r="N19" s="122"/>
      <c r="O19" s="122"/>
      <c r="P19" s="122"/>
      <c r="Q19" s="122"/>
      <c r="R19" s="122">
        <v>65</v>
      </c>
    </row>
    <row r="20" spans="1:18" s="123" customFormat="1" ht="26.25" customHeight="1" x14ac:dyDescent="0.2">
      <c r="A20" s="211" t="s">
        <v>122</v>
      </c>
      <c r="B20" s="211"/>
      <c r="C20" s="211"/>
      <c r="D20" s="211"/>
      <c r="E20" s="211"/>
      <c r="F20" s="211"/>
      <c r="G20" s="211"/>
      <c r="H20" s="211"/>
      <c r="I20" s="211" t="s">
        <v>122</v>
      </c>
      <c r="J20" s="211"/>
      <c r="K20" s="211"/>
      <c r="L20" s="211"/>
      <c r="M20" s="211"/>
      <c r="N20" s="211"/>
      <c r="O20" s="211"/>
      <c r="P20" s="211"/>
      <c r="Q20" s="211"/>
      <c r="R20" s="95"/>
    </row>
    <row r="21" spans="1:18" s="4" customFormat="1" ht="26.25" customHeight="1" thickBot="1" x14ac:dyDescent="0.25">
      <c r="A21" s="207" t="s">
        <v>282</v>
      </c>
      <c r="B21" s="96"/>
      <c r="C21" s="96"/>
      <c r="D21" s="96"/>
      <c r="E21" s="96"/>
      <c r="F21" s="96"/>
      <c r="G21" s="96"/>
      <c r="H21" s="96"/>
      <c r="I21" s="207" t="s">
        <v>282</v>
      </c>
      <c r="J21" s="96"/>
      <c r="K21" s="96"/>
      <c r="L21" s="96"/>
      <c r="M21" s="96"/>
      <c r="N21" s="96"/>
      <c r="O21" s="96"/>
      <c r="P21" s="96"/>
      <c r="Q21" s="96"/>
      <c r="R21" s="96"/>
    </row>
    <row r="22" spans="1:18" s="123" customFormat="1" ht="29.25" customHeight="1" thickTop="1" x14ac:dyDescent="0.2">
      <c r="A22" s="212" t="s">
        <v>269</v>
      </c>
      <c r="B22" s="214" t="s">
        <v>159</v>
      </c>
      <c r="C22" s="214"/>
      <c r="D22" s="214"/>
      <c r="E22" s="214"/>
      <c r="F22" s="214"/>
      <c r="G22" s="214"/>
      <c r="H22" s="214"/>
      <c r="I22" s="212" t="s">
        <v>269</v>
      </c>
      <c r="J22" s="214" t="s">
        <v>159</v>
      </c>
      <c r="K22" s="214"/>
      <c r="L22" s="214"/>
      <c r="M22" s="214"/>
      <c r="N22" s="214"/>
      <c r="O22" s="214"/>
      <c r="P22" s="214"/>
      <c r="Q22" s="214"/>
      <c r="R22" s="212" t="s">
        <v>24</v>
      </c>
    </row>
    <row r="23" spans="1:18" s="123" customFormat="1" ht="27.75" customHeight="1" x14ac:dyDescent="0.2">
      <c r="A23" s="213"/>
      <c r="B23" s="184" t="s">
        <v>7</v>
      </c>
      <c r="C23" s="184" t="s">
        <v>32</v>
      </c>
      <c r="D23" s="184" t="s">
        <v>11</v>
      </c>
      <c r="E23" s="184" t="s">
        <v>33</v>
      </c>
      <c r="F23" s="184" t="s">
        <v>13</v>
      </c>
      <c r="G23" s="184" t="s">
        <v>14</v>
      </c>
      <c r="H23" s="184" t="s">
        <v>15</v>
      </c>
      <c r="I23" s="213"/>
      <c r="J23" s="135" t="s">
        <v>16</v>
      </c>
      <c r="K23" s="135" t="s">
        <v>17</v>
      </c>
      <c r="L23" s="135" t="s">
        <v>36</v>
      </c>
      <c r="M23" s="135" t="s">
        <v>37</v>
      </c>
      <c r="N23" s="135" t="s">
        <v>38</v>
      </c>
      <c r="O23" s="135" t="s">
        <v>39</v>
      </c>
      <c r="P23" s="135" t="s">
        <v>22</v>
      </c>
      <c r="Q23" s="135" t="s">
        <v>23</v>
      </c>
      <c r="R23" s="225"/>
    </row>
    <row r="24" spans="1:18" s="123" customFormat="1" ht="32.25" customHeight="1" x14ac:dyDescent="0.2">
      <c r="A24" s="176" t="s">
        <v>202</v>
      </c>
      <c r="B24" s="181">
        <v>0</v>
      </c>
      <c r="C24" s="181">
        <v>0</v>
      </c>
      <c r="D24" s="181">
        <v>0</v>
      </c>
      <c r="E24" s="181">
        <v>0</v>
      </c>
      <c r="F24" s="181">
        <v>1</v>
      </c>
      <c r="G24" s="181">
        <v>0</v>
      </c>
      <c r="H24" s="181">
        <v>0</v>
      </c>
      <c r="I24" s="176" t="s">
        <v>202</v>
      </c>
      <c r="J24" s="185">
        <v>0</v>
      </c>
      <c r="K24" s="185">
        <v>0</v>
      </c>
      <c r="L24" s="185">
        <v>0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185">
        <f t="shared" ref="R24:R35" si="1">B24+C24+D24+E24+F24+G24+H24+J24+K24+L24+M24+N24+O24+P24+Q24</f>
        <v>1</v>
      </c>
    </row>
    <row r="25" spans="1:18" s="123" customFormat="1" ht="32.25" customHeight="1" x14ac:dyDescent="0.2">
      <c r="A25" s="176" t="s">
        <v>168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1</v>
      </c>
      <c r="H25" s="127">
        <v>0</v>
      </c>
      <c r="I25" s="176" t="s">
        <v>168</v>
      </c>
      <c r="J25" s="185">
        <v>1</v>
      </c>
      <c r="K25" s="185">
        <v>0</v>
      </c>
      <c r="L25" s="185">
        <v>0</v>
      </c>
      <c r="M25" s="185">
        <v>2</v>
      </c>
      <c r="N25" s="185">
        <v>0</v>
      </c>
      <c r="O25" s="185">
        <v>0</v>
      </c>
      <c r="P25" s="185">
        <v>0</v>
      </c>
      <c r="Q25" s="185">
        <v>0</v>
      </c>
      <c r="R25" s="185">
        <f t="shared" si="1"/>
        <v>4</v>
      </c>
    </row>
    <row r="26" spans="1:18" s="123" customFormat="1" ht="32.25" customHeight="1" x14ac:dyDescent="0.2">
      <c r="A26" s="176" t="s">
        <v>203</v>
      </c>
      <c r="B26" s="127">
        <v>0</v>
      </c>
      <c r="C26" s="127">
        <v>0</v>
      </c>
      <c r="D26" s="127">
        <v>0</v>
      </c>
      <c r="E26" s="127">
        <v>0</v>
      </c>
      <c r="F26" s="127">
        <v>0</v>
      </c>
      <c r="G26" s="127">
        <v>2</v>
      </c>
      <c r="H26" s="127">
        <v>0</v>
      </c>
      <c r="I26" s="176" t="s">
        <v>203</v>
      </c>
      <c r="J26" s="185">
        <v>0</v>
      </c>
      <c r="K26" s="185">
        <v>0</v>
      </c>
      <c r="L26" s="185">
        <v>0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f t="shared" si="1"/>
        <v>2</v>
      </c>
    </row>
    <row r="27" spans="1:18" s="123" customFormat="1" ht="32.25" customHeight="1" x14ac:dyDescent="0.2">
      <c r="A27" s="176" t="s">
        <v>204</v>
      </c>
      <c r="B27" s="127">
        <v>0</v>
      </c>
      <c r="C27" s="127">
        <v>0</v>
      </c>
      <c r="D27" s="127">
        <v>0</v>
      </c>
      <c r="E27" s="127">
        <v>0</v>
      </c>
      <c r="F27" s="127">
        <v>4</v>
      </c>
      <c r="G27" s="127">
        <v>0</v>
      </c>
      <c r="H27" s="127">
        <v>1</v>
      </c>
      <c r="I27" s="176" t="s">
        <v>204</v>
      </c>
      <c r="J27" s="185">
        <v>0</v>
      </c>
      <c r="K27" s="185">
        <v>0</v>
      </c>
      <c r="L27" s="185">
        <v>0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185">
        <f t="shared" si="1"/>
        <v>5</v>
      </c>
    </row>
    <row r="28" spans="1:18" s="123" customFormat="1" ht="32.25" customHeight="1" x14ac:dyDescent="0.2">
      <c r="A28" s="176" t="s">
        <v>205</v>
      </c>
      <c r="B28" s="127">
        <v>0</v>
      </c>
      <c r="C28" s="127">
        <v>1</v>
      </c>
      <c r="D28" s="127">
        <v>0</v>
      </c>
      <c r="E28" s="127">
        <v>0</v>
      </c>
      <c r="F28" s="127">
        <v>3</v>
      </c>
      <c r="G28" s="127">
        <v>2</v>
      </c>
      <c r="H28" s="127">
        <v>0</v>
      </c>
      <c r="I28" s="176" t="s">
        <v>205</v>
      </c>
      <c r="J28" s="185">
        <v>0</v>
      </c>
      <c r="K28" s="185">
        <v>0</v>
      </c>
      <c r="L28" s="185">
        <v>0</v>
      </c>
      <c r="M28" s="185">
        <v>0</v>
      </c>
      <c r="N28" s="185">
        <v>0</v>
      </c>
      <c r="O28" s="185">
        <v>0</v>
      </c>
      <c r="P28" s="185">
        <v>0</v>
      </c>
      <c r="Q28" s="185">
        <v>0</v>
      </c>
      <c r="R28" s="185">
        <f t="shared" si="1"/>
        <v>6</v>
      </c>
    </row>
    <row r="29" spans="1:18" s="123" customFormat="1" ht="32.25" customHeight="1" x14ac:dyDescent="0.2">
      <c r="A29" s="176" t="s">
        <v>206</v>
      </c>
      <c r="B29" s="127">
        <v>0</v>
      </c>
      <c r="C29" s="127">
        <v>0</v>
      </c>
      <c r="D29" s="127">
        <v>0</v>
      </c>
      <c r="E29" s="127">
        <v>0</v>
      </c>
      <c r="F29" s="127">
        <v>0</v>
      </c>
      <c r="G29" s="127">
        <v>1</v>
      </c>
      <c r="H29" s="127">
        <v>0</v>
      </c>
      <c r="I29" s="176" t="s">
        <v>206</v>
      </c>
      <c r="J29" s="185">
        <v>0</v>
      </c>
      <c r="K29" s="185">
        <v>0</v>
      </c>
      <c r="L29" s="185">
        <v>0</v>
      </c>
      <c r="M29" s="185">
        <v>0</v>
      </c>
      <c r="N29" s="185">
        <v>0</v>
      </c>
      <c r="O29" s="185">
        <v>0</v>
      </c>
      <c r="P29" s="185">
        <v>0</v>
      </c>
      <c r="Q29" s="185">
        <v>0</v>
      </c>
      <c r="R29" s="185">
        <f t="shared" si="1"/>
        <v>1</v>
      </c>
    </row>
    <row r="30" spans="1:18" s="123" customFormat="1" ht="32.25" customHeight="1" x14ac:dyDescent="0.2">
      <c r="A30" s="176" t="s">
        <v>207</v>
      </c>
      <c r="B30" s="127">
        <v>2</v>
      </c>
      <c r="C30" s="127">
        <v>1</v>
      </c>
      <c r="D30" s="127">
        <v>0</v>
      </c>
      <c r="E30" s="127">
        <v>0</v>
      </c>
      <c r="F30" s="127">
        <v>1</v>
      </c>
      <c r="G30" s="127">
        <v>0</v>
      </c>
      <c r="H30" s="127">
        <v>0</v>
      </c>
      <c r="I30" s="176" t="s">
        <v>207</v>
      </c>
      <c r="J30" s="185">
        <v>0</v>
      </c>
      <c r="K30" s="185">
        <v>0</v>
      </c>
      <c r="L30" s="185">
        <v>1</v>
      </c>
      <c r="M30" s="185">
        <v>1</v>
      </c>
      <c r="N30" s="185">
        <v>0</v>
      </c>
      <c r="O30" s="185">
        <v>0</v>
      </c>
      <c r="P30" s="185">
        <v>0</v>
      </c>
      <c r="Q30" s="185">
        <v>0</v>
      </c>
      <c r="R30" s="185">
        <f t="shared" si="1"/>
        <v>6</v>
      </c>
    </row>
    <row r="31" spans="1:18" s="123" customFormat="1" ht="32.25" customHeight="1" x14ac:dyDescent="0.2">
      <c r="A31" s="176" t="s">
        <v>208</v>
      </c>
      <c r="B31" s="127">
        <v>0</v>
      </c>
      <c r="C31" s="127">
        <v>0</v>
      </c>
      <c r="D31" s="127">
        <v>0</v>
      </c>
      <c r="E31" s="127">
        <v>0</v>
      </c>
      <c r="F31" s="127">
        <v>0</v>
      </c>
      <c r="G31" s="127">
        <v>0</v>
      </c>
      <c r="H31" s="127">
        <v>0</v>
      </c>
      <c r="I31" s="176" t="s">
        <v>208</v>
      </c>
      <c r="J31" s="185">
        <v>1</v>
      </c>
      <c r="K31" s="185">
        <v>0</v>
      </c>
      <c r="L31" s="185">
        <v>0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185">
        <f t="shared" si="1"/>
        <v>1</v>
      </c>
    </row>
    <row r="32" spans="1:18" s="123" customFormat="1" ht="32.25" customHeight="1" x14ac:dyDescent="0.2">
      <c r="A32" s="176" t="s">
        <v>209</v>
      </c>
      <c r="B32" s="127">
        <v>0</v>
      </c>
      <c r="C32" s="127">
        <v>0</v>
      </c>
      <c r="D32" s="127">
        <v>0</v>
      </c>
      <c r="E32" s="127">
        <v>0</v>
      </c>
      <c r="F32" s="127">
        <v>1</v>
      </c>
      <c r="G32" s="127">
        <v>0</v>
      </c>
      <c r="H32" s="127">
        <v>0</v>
      </c>
      <c r="I32" s="176" t="s">
        <v>209</v>
      </c>
      <c r="J32" s="185">
        <v>0</v>
      </c>
      <c r="K32" s="185">
        <v>0</v>
      </c>
      <c r="L32" s="185">
        <v>1</v>
      </c>
      <c r="M32" s="185">
        <v>0</v>
      </c>
      <c r="N32" s="185">
        <v>0</v>
      </c>
      <c r="O32" s="185">
        <v>0</v>
      </c>
      <c r="P32" s="185">
        <v>0</v>
      </c>
      <c r="Q32" s="185">
        <v>0</v>
      </c>
      <c r="R32" s="185">
        <f t="shared" si="1"/>
        <v>2</v>
      </c>
    </row>
    <row r="33" spans="1:18" s="123" customFormat="1" ht="32.25" customHeight="1" x14ac:dyDescent="0.2">
      <c r="A33" s="176" t="s">
        <v>210</v>
      </c>
      <c r="B33" s="127">
        <v>0</v>
      </c>
      <c r="C33" s="127">
        <v>0</v>
      </c>
      <c r="D33" s="127">
        <v>0</v>
      </c>
      <c r="E33" s="127">
        <v>0</v>
      </c>
      <c r="F33" s="127">
        <v>1</v>
      </c>
      <c r="G33" s="127">
        <v>0</v>
      </c>
      <c r="H33" s="127">
        <v>0</v>
      </c>
      <c r="I33" s="176" t="s">
        <v>210</v>
      </c>
      <c r="J33" s="185">
        <v>0</v>
      </c>
      <c r="K33" s="185">
        <v>0</v>
      </c>
      <c r="L33" s="185">
        <v>0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f t="shared" si="1"/>
        <v>1</v>
      </c>
    </row>
    <row r="34" spans="1:18" s="123" customFormat="1" ht="32.25" customHeight="1" x14ac:dyDescent="0.2">
      <c r="A34" s="176" t="s">
        <v>211</v>
      </c>
      <c r="B34" s="127">
        <v>2</v>
      </c>
      <c r="C34" s="127">
        <v>0</v>
      </c>
      <c r="D34" s="127">
        <v>0</v>
      </c>
      <c r="E34" s="127">
        <v>0</v>
      </c>
      <c r="F34" s="127">
        <v>0</v>
      </c>
      <c r="G34" s="127">
        <v>0</v>
      </c>
      <c r="H34" s="127">
        <v>0</v>
      </c>
      <c r="I34" s="176" t="s">
        <v>211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f t="shared" si="1"/>
        <v>2</v>
      </c>
    </row>
    <row r="35" spans="1:18" s="123" customFormat="1" ht="32.25" customHeight="1" thickBot="1" x14ac:dyDescent="0.25">
      <c r="A35" s="177" t="s">
        <v>212</v>
      </c>
      <c r="B35" s="143">
        <v>0</v>
      </c>
      <c r="C35" s="143">
        <v>1</v>
      </c>
      <c r="D35" s="143">
        <v>0</v>
      </c>
      <c r="E35" s="143">
        <v>0</v>
      </c>
      <c r="F35" s="143">
        <v>1</v>
      </c>
      <c r="G35" s="143">
        <v>1</v>
      </c>
      <c r="H35" s="143">
        <v>0</v>
      </c>
      <c r="I35" s="177" t="s">
        <v>212</v>
      </c>
      <c r="J35" s="186">
        <v>0</v>
      </c>
      <c r="K35" s="186">
        <v>0</v>
      </c>
      <c r="L35" s="186">
        <v>0</v>
      </c>
      <c r="M35" s="186">
        <v>0</v>
      </c>
      <c r="N35" s="186">
        <v>0</v>
      </c>
      <c r="O35" s="186">
        <v>0</v>
      </c>
      <c r="P35" s="186">
        <v>0</v>
      </c>
      <c r="Q35" s="186">
        <v>1</v>
      </c>
      <c r="R35" s="186">
        <f t="shared" si="1"/>
        <v>4</v>
      </c>
    </row>
    <row r="36" spans="1:18" s="123" customFormat="1" ht="32.25" customHeight="1" thickTop="1" x14ac:dyDescent="0.2">
      <c r="A36" s="126"/>
      <c r="B36" s="126"/>
      <c r="H36" s="2" t="s">
        <v>40</v>
      </c>
      <c r="P36" s="2"/>
      <c r="Q36"/>
      <c r="R36" s="2" t="s">
        <v>40</v>
      </c>
    </row>
    <row r="37" spans="1:18" s="123" customFormat="1" ht="28.5" customHeight="1" x14ac:dyDescent="0.2">
      <c r="A37" s="42"/>
      <c r="B37" s="42"/>
    </row>
    <row r="38" spans="1:18" s="123" customFormat="1" ht="32.25" customHeight="1" x14ac:dyDescent="0.2">
      <c r="A38" s="209" t="s">
        <v>185</v>
      </c>
      <c r="B38" s="209"/>
      <c r="C38" s="209"/>
      <c r="D38" s="209"/>
      <c r="E38" s="209"/>
      <c r="F38" s="122"/>
      <c r="G38" s="122"/>
      <c r="H38" s="122">
        <v>66</v>
      </c>
      <c r="I38" s="209" t="s">
        <v>185</v>
      </c>
      <c r="J38" s="209"/>
      <c r="K38" s="209"/>
      <c r="L38" s="209"/>
      <c r="M38" s="209"/>
      <c r="N38" s="122"/>
      <c r="O38" s="122"/>
      <c r="P38" s="122"/>
      <c r="Q38" s="122"/>
      <c r="R38" s="122">
        <v>67</v>
      </c>
    </row>
    <row r="39" spans="1:18" s="123" customFormat="1" ht="26.25" customHeight="1" x14ac:dyDescent="0.2">
      <c r="A39" s="211" t="s">
        <v>122</v>
      </c>
      <c r="B39" s="211"/>
      <c r="C39" s="211"/>
      <c r="D39" s="211"/>
      <c r="E39" s="211"/>
      <c r="F39" s="211"/>
      <c r="G39" s="211"/>
      <c r="H39" s="211"/>
      <c r="I39" s="211" t="s">
        <v>122</v>
      </c>
      <c r="J39" s="211"/>
      <c r="K39" s="211"/>
      <c r="L39" s="211"/>
      <c r="M39" s="211"/>
      <c r="N39" s="211"/>
      <c r="O39" s="211"/>
      <c r="P39" s="211"/>
      <c r="Q39" s="211"/>
      <c r="R39" s="95"/>
    </row>
    <row r="40" spans="1:18" s="4" customFormat="1" ht="26.25" customHeight="1" thickBot="1" x14ac:dyDescent="0.25">
      <c r="A40" s="207" t="s">
        <v>282</v>
      </c>
      <c r="B40" s="96"/>
      <c r="C40" s="96"/>
      <c r="D40" s="96"/>
      <c r="E40" s="96"/>
      <c r="F40" s="96"/>
      <c r="G40" s="96"/>
      <c r="H40" s="96"/>
      <c r="I40" s="207" t="s">
        <v>282</v>
      </c>
      <c r="J40" s="96"/>
      <c r="K40" s="96"/>
      <c r="L40" s="96"/>
      <c r="M40" s="96"/>
      <c r="N40" s="96"/>
      <c r="O40" s="96"/>
      <c r="P40" s="96"/>
      <c r="Q40" s="96"/>
      <c r="R40" s="96"/>
    </row>
    <row r="41" spans="1:18" s="123" customFormat="1" ht="29.25" customHeight="1" thickTop="1" x14ac:dyDescent="0.2">
      <c r="A41" s="212" t="s">
        <v>269</v>
      </c>
      <c r="B41" s="214" t="s">
        <v>159</v>
      </c>
      <c r="C41" s="214"/>
      <c r="D41" s="214"/>
      <c r="E41" s="214"/>
      <c r="F41" s="214"/>
      <c r="G41" s="214"/>
      <c r="H41" s="214"/>
      <c r="I41" s="212" t="s">
        <v>269</v>
      </c>
      <c r="J41" s="214" t="s">
        <v>159</v>
      </c>
      <c r="K41" s="214"/>
      <c r="L41" s="214"/>
      <c r="M41" s="214"/>
      <c r="N41" s="214"/>
      <c r="O41" s="214"/>
      <c r="P41" s="214"/>
      <c r="Q41" s="214"/>
      <c r="R41" s="212" t="s">
        <v>24</v>
      </c>
    </row>
    <row r="42" spans="1:18" s="123" customFormat="1" ht="27.75" customHeight="1" x14ac:dyDescent="0.2">
      <c r="A42" s="213"/>
      <c r="B42" s="184" t="s">
        <v>7</v>
      </c>
      <c r="C42" s="184" t="s">
        <v>32</v>
      </c>
      <c r="D42" s="184" t="s">
        <v>11</v>
      </c>
      <c r="E42" s="184" t="s">
        <v>33</v>
      </c>
      <c r="F42" s="184" t="s">
        <v>13</v>
      </c>
      <c r="G42" s="184" t="s">
        <v>14</v>
      </c>
      <c r="H42" s="184" t="s">
        <v>15</v>
      </c>
      <c r="I42" s="213"/>
      <c r="J42" s="135" t="s">
        <v>16</v>
      </c>
      <c r="K42" s="135" t="s">
        <v>17</v>
      </c>
      <c r="L42" s="135" t="s">
        <v>36</v>
      </c>
      <c r="M42" s="135" t="s">
        <v>37</v>
      </c>
      <c r="N42" s="135" t="s">
        <v>38</v>
      </c>
      <c r="O42" s="135" t="s">
        <v>39</v>
      </c>
      <c r="P42" s="135" t="s">
        <v>22</v>
      </c>
      <c r="Q42" s="135" t="s">
        <v>23</v>
      </c>
      <c r="R42" s="225"/>
    </row>
    <row r="43" spans="1:18" s="123" customFormat="1" ht="32.25" customHeight="1" x14ac:dyDescent="0.2">
      <c r="A43" s="176" t="s">
        <v>213</v>
      </c>
      <c r="B43" s="181">
        <v>0</v>
      </c>
      <c r="C43" s="181">
        <v>0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76" t="s">
        <v>213</v>
      </c>
      <c r="J43" s="185">
        <v>0</v>
      </c>
      <c r="K43" s="185">
        <v>0</v>
      </c>
      <c r="L43" s="185">
        <v>0</v>
      </c>
      <c r="M43" s="185">
        <v>0</v>
      </c>
      <c r="N43" s="185">
        <v>0</v>
      </c>
      <c r="O43" s="185">
        <v>0</v>
      </c>
      <c r="P43" s="185">
        <v>0</v>
      </c>
      <c r="Q43" s="185">
        <v>2</v>
      </c>
      <c r="R43" s="185">
        <f t="shared" ref="R43:R54" si="2">B43+C43+D43+E43+F43+G43+H43+J43+K43+L43+M43+N43+O43+P43+Q43</f>
        <v>2</v>
      </c>
    </row>
    <row r="44" spans="1:18" s="123" customFormat="1" ht="32.25" customHeight="1" x14ac:dyDescent="0.2">
      <c r="A44" s="176" t="s">
        <v>214</v>
      </c>
      <c r="B44" s="127">
        <v>0</v>
      </c>
      <c r="C44" s="127">
        <v>0</v>
      </c>
      <c r="D44" s="127">
        <v>0</v>
      </c>
      <c r="E44" s="127">
        <v>0</v>
      </c>
      <c r="F44" s="127">
        <v>4</v>
      </c>
      <c r="G44" s="127">
        <v>0</v>
      </c>
      <c r="H44" s="127">
        <v>0</v>
      </c>
      <c r="I44" s="176" t="s">
        <v>214</v>
      </c>
      <c r="J44" s="185">
        <v>0</v>
      </c>
      <c r="K44" s="185">
        <v>0</v>
      </c>
      <c r="L44" s="185">
        <v>0</v>
      </c>
      <c r="M44" s="185">
        <v>0</v>
      </c>
      <c r="N44" s="185">
        <v>0</v>
      </c>
      <c r="O44" s="185">
        <v>0</v>
      </c>
      <c r="P44" s="185">
        <v>0</v>
      </c>
      <c r="Q44" s="185">
        <v>0</v>
      </c>
      <c r="R44" s="185">
        <f t="shared" si="2"/>
        <v>4</v>
      </c>
    </row>
    <row r="45" spans="1:18" s="123" customFormat="1" ht="32.25" customHeight="1" x14ac:dyDescent="0.2">
      <c r="A45" s="176" t="s">
        <v>215</v>
      </c>
      <c r="B45" s="127">
        <v>1</v>
      </c>
      <c r="C45" s="127">
        <v>3</v>
      </c>
      <c r="D45" s="127">
        <v>0</v>
      </c>
      <c r="E45" s="127">
        <v>0</v>
      </c>
      <c r="F45" s="127">
        <v>2</v>
      </c>
      <c r="G45" s="127">
        <v>0</v>
      </c>
      <c r="H45" s="127">
        <v>0</v>
      </c>
      <c r="I45" s="176" t="s">
        <v>215</v>
      </c>
      <c r="J45" s="185">
        <v>0</v>
      </c>
      <c r="K45" s="185">
        <v>0</v>
      </c>
      <c r="L45" s="185">
        <v>1</v>
      </c>
      <c r="M45" s="185">
        <v>0</v>
      </c>
      <c r="N45" s="185">
        <v>0</v>
      </c>
      <c r="O45" s="185">
        <v>0</v>
      </c>
      <c r="P45" s="185">
        <v>0</v>
      </c>
      <c r="Q45" s="185">
        <v>0</v>
      </c>
      <c r="R45" s="185">
        <f t="shared" si="2"/>
        <v>7</v>
      </c>
    </row>
    <row r="46" spans="1:18" s="123" customFormat="1" ht="32.25" customHeight="1" x14ac:dyDescent="0.2">
      <c r="A46" s="176" t="s">
        <v>171</v>
      </c>
      <c r="B46" s="127">
        <v>2</v>
      </c>
      <c r="C46" s="127">
        <v>0</v>
      </c>
      <c r="D46" s="127">
        <v>0</v>
      </c>
      <c r="E46" s="127">
        <v>0</v>
      </c>
      <c r="F46" s="127">
        <v>3</v>
      </c>
      <c r="G46" s="127">
        <v>0</v>
      </c>
      <c r="H46" s="127">
        <v>0</v>
      </c>
      <c r="I46" s="176" t="s">
        <v>171</v>
      </c>
      <c r="J46" s="185">
        <v>0</v>
      </c>
      <c r="K46" s="185">
        <v>0</v>
      </c>
      <c r="L46" s="185">
        <v>0</v>
      </c>
      <c r="M46" s="185">
        <v>0</v>
      </c>
      <c r="N46" s="185">
        <v>0</v>
      </c>
      <c r="O46" s="185">
        <v>0</v>
      </c>
      <c r="P46" s="185">
        <v>0</v>
      </c>
      <c r="Q46" s="185">
        <v>3</v>
      </c>
      <c r="R46" s="185">
        <f t="shared" si="2"/>
        <v>8</v>
      </c>
    </row>
    <row r="47" spans="1:18" s="123" customFormat="1" ht="32.25" customHeight="1" x14ac:dyDescent="0.2">
      <c r="A47" s="176" t="s">
        <v>216</v>
      </c>
      <c r="B47" s="127">
        <v>6</v>
      </c>
      <c r="C47" s="127">
        <v>6</v>
      </c>
      <c r="D47" s="127">
        <v>3</v>
      </c>
      <c r="E47" s="127">
        <v>4</v>
      </c>
      <c r="F47" s="127">
        <v>5</v>
      </c>
      <c r="G47" s="127">
        <v>3</v>
      </c>
      <c r="H47" s="127">
        <v>1</v>
      </c>
      <c r="I47" s="176" t="s">
        <v>216</v>
      </c>
      <c r="J47" s="185">
        <v>2</v>
      </c>
      <c r="K47" s="185">
        <v>5</v>
      </c>
      <c r="L47" s="185">
        <v>3</v>
      </c>
      <c r="M47" s="185">
        <v>4</v>
      </c>
      <c r="N47" s="185">
        <v>2</v>
      </c>
      <c r="O47" s="185">
        <v>0</v>
      </c>
      <c r="P47" s="185">
        <v>1</v>
      </c>
      <c r="Q47" s="185">
        <v>4</v>
      </c>
      <c r="R47" s="185">
        <f t="shared" si="2"/>
        <v>49</v>
      </c>
    </row>
    <row r="48" spans="1:18" s="123" customFormat="1" ht="32.25" customHeight="1" x14ac:dyDescent="0.2">
      <c r="A48" s="176" t="s">
        <v>217</v>
      </c>
      <c r="B48" s="127">
        <v>0</v>
      </c>
      <c r="C48" s="127">
        <v>1</v>
      </c>
      <c r="D48" s="127">
        <v>0</v>
      </c>
      <c r="E48" s="127">
        <v>0</v>
      </c>
      <c r="F48" s="127">
        <v>2</v>
      </c>
      <c r="G48" s="127">
        <v>2</v>
      </c>
      <c r="H48" s="127">
        <v>1</v>
      </c>
      <c r="I48" s="176" t="s">
        <v>217</v>
      </c>
      <c r="J48" s="185">
        <v>0</v>
      </c>
      <c r="K48" s="185">
        <v>2</v>
      </c>
      <c r="L48" s="185">
        <v>0</v>
      </c>
      <c r="M48" s="185">
        <v>0</v>
      </c>
      <c r="N48" s="185">
        <v>0</v>
      </c>
      <c r="O48" s="185">
        <v>0</v>
      </c>
      <c r="P48" s="185">
        <v>0</v>
      </c>
      <c r="Q48" s="185">
        <v>0</v>
      </c>
      <c r="R48" s="185">
        <f t="shared" si="2"/>
        <v>8</v>
      </c>
    </row>
    <row r="49" spans="1:18" s="123" customFormat="1" ht="32.25" customHeight="1" x14ac:dyDescent="0.2">
      <c r="A49" s="176" t="s">
        <v>218</v>
      </c>
      <c r="B49" s="127">
        <v>1</v>
      </c>
      <c r="C49" s="127">
        <v>1</v>
      </c>
      <c r="D49" s="127">
        <v>0</v>
      </c>
      <c r="E49" s="127">
        <v>1</v>
      </c>
      <c r="F49" s="127">
        <v>5</v>
      </c>
      <c r="G49" s="127">
        <v>5</v>
      </c>
      <c r="H49" s="127">
        <v>0</v>
      </c>
      <c r="I49" s="176" t="s">
        <v>218</v>
      </c>
      <c r="J49" s="185">
        <v>0</v>
      </c>
      <c r="K49" s="185">
        <v>0</v>
      </c>
      <c r="L49" s="185">
        <v>1</v>
      </c>
      <c r="M49" s="185">
        <v>0</v>
      </c>
      <c r="N49" s="185">
        <v>0</v>
      </c>
      <c r="O49" s="185">
        <v>0</v>
      </c>
      <c r="P49" s="185">
        <v>0</v>
      </c>
      <c r="Q49" s="185">
        <v>4</v>
      </c>
      <c r="R49" s="185">
        <f t="shared" si="2"/>
        <v>18</v>
      </c>
    </row>
    <row r="50" spans="1:18" s="123" customFormat="1" ht="32.25" customHeight="1" x14ac:dyDescent="0.2">
      <c r="A50" s="176" t="s">
        <v>258</v>
      </c>
      <c r="B50" s="127">
        <v>1</v>
      </c>
      <c r="C50" s="127">
        <v>0</v>
      </c>
      <c r="D50" s="127">
        <v>0</v>
      </c>
      <c r="E50" s="127">
        <v>1</v>
      </c>
      <c r="F50" s="127">
        <v>1</v>
      </c>
      <c r="G50" s="127">
        <v>0</v>
      </c>
      <c r="H50" s="127">
        <v>0</v>
      </c>
      <c r="I50" s="176" t="s">
        <v>258</v>
      </c>
      <c r="J50" s="185">
        <v>0</v>
      </c>
      <c r="K50" s="185">
        <v>0</v>
      </c>
      <c r="L50" s="185">
        <v>0</v>
      </c>
      <c r="M50" s="185">
        <v>0</v>
      </c>
      <c r="N50" s="185">
        <v>0</v>
      </c>
      <c r="O50" s="185">
        <v>0</v>
      </c>
      <c r="P50" s="185">
        <v>0</v>
      </c>
      <c r="Q50" s="185">
        <v>1</v>
      </c>
      <c r="R50" s="185">
        <f t="shared" si="2"/>
        <v>4</v>
      </c>
    </row>
    <row r="51" spans="1:18" s="123" customFormat="1" ht="32.25" customHeight="1" x14ac:dyDescent="0.2">
      <c r="A51" s="176" t="s">
        <v>219</v>
      </c>
      <c r="B51" s="127">
        <v>1</v>
      </c>
      <c r="C51" s="127">
        <v>0</v>
      </c>
      <c r="D51" s="127">
        <v>0</v>
      </c>
      <c r="E51" s="127">
        <v>0</v>
      </c>
      <c r="F51" s="127">
        <v>1</v>
      </c>
      <c r="G51" s="127">
        <v>0</v>
      </c>
      <c r="H51" s="127">
        <v>0</v>
      </c>
      <c r="I51" s="176" t="s">
        <v>219</v>
      </c>
      <c r="J51" s="185">
        <v>0</v>
      </c>
      <c r="K51" s="185">
        <v>0</v>
      </c>
      <c r="L51" s="185">
        <v>1</v>
      </c>
      <c r="M51" s="185">
        <v>0</v>
      </c>
      <c r="N51" s="185">
        <v>0</v>
      </c>
      <c r="O51" s="185">
        <v>0</v>
      </c>
      <c r="P51" s="185">
        <v>0</v>
      </c>
      <c r="Q51" s="185">
        <v>0</v>
      </c>
      <c r="R51" s="185">
        <f t="shared" si="2"/>
        <v>3</v>
      </c>
    </row>
    <row r="52" spans="1:18" s="123" customFormat="1" ht="32.25" customHeight="1" x14ac:dyDescent="0.2">
      <c r="A52" s="176" t="s">
        <v>220</v>
      </c>
      <c r="B52" s="127">
        <v>2</v>
      </c>
      <c r="C52" s="127">
        <v>3</v>
      </c>
      <c r="D52" s="127">
        <v>0</v>
      </c>
      <c r="E52" s="127">
        <v>0</v>
      </c>
      <c r="F52" s="127">
        <v>7</v>
      </c>
      <c r="G52" s="127">
        <v>0</v>
      </c>
      <c r="H52" s="127">
        <v>0</v>
      </c>
      <c r="I52" s="176" t="s">
        <v>220</v>
      </c>
      <c r="J52" s="185">
        <v>1</v>
      </c>
      <c r="K52" s="185">
        <v>0</v>
      </c>
      <c r="L52" s="185">
        <v>3</v>
      </c>
      <c r="M52" s="185">
        <v>0</v>
      </c>
      <c r="N52" s="185">
        <v>0</v>
      </c>
      <c r="O52" s="185">
        <v>0</v>
      </c>
      <c r="P52" s="185">
        <v>0</v>
      </c>
      <c r="Q52" s="185">
        <v>0</v>
      </c>
      <c r="R52" s="185">
        <f t="shared" si="2"/>
        <v>16</v>
      </c>
    </row>
    <row r="53" spans="1:18" s="123" customFormat="1" ht="32.25" customHeight="1" x14ac:dyDescent="0.2">
      <c r="A53" s="176" t="s">
        <v>221</v>
      </c>
      <c r="B53" s="127">
        <v>0</v>
      </c>
      <c r="C53" s="127">
        <v>0</v>
      </c>
      <c r="D53" s="127">
        <v>1</v>
      </c>
      <c r="E53" s="127">
        <v>1</v>
      </c>
      <c r="F53" s="127">
        <v>6</v>
      </c>
      <c r="G53" s="127">
        <v>1</v>
      </c>
      <c r="H53" s="127">
        <v>1</v>
      </c>
      <c r="I53" s="176" t="s">
        <v>221</v>
      </c>
      <c r="J53" s="185">
        <v>1</v>
      </c>
      <c r="K53" s="185">
        <v>1</v>
      </c>
      <c r="L53" s="185">
        <v>0</v>
      </c>
      <c r="M53" s="185">
        <v>0</v>
      </c>
      <c r="N53" s="185">
        <v>0</v>
      </c>
      <c r="O53" s="185">
        <v>0</v>
      </c>
      <c r="P53" s="185">
        <v>0</v>
      </c>
      <c r="Q53" s="185">
        <v>1</v>
      </c>
      <c r="R53" s="185">
        <f t="shared" si="2"/>
        <v>13</v>
      </c>
    </row>
    <row r="54" spans="1:18" s="123" customFormat="1" ht="32.25" customHeight="1" thickBot="1" x14ac:dyDescent="0.25">
      <c r="A54" s="177" t="s">
        <v>222</v>
      </c>
      <c r="B54" s="143">
        <v>0</v>
      </c>
      <c r="C54" s="143">
        <v>0</v>
      </c>
      <c r="D54" s="143">
        <v>0</v>
      </c>
      <c r="E54" s="143">
        <v>0</v>
      </c>
      <c r="F54" s="143">
        <v>10</v>
      </c>
      <c r="G54" s="143">
        <v>0</v>
      </c>
      <c r="H54" s="143">
        <v>0</v>
      </c>
      <c r="I54" s="177" t="s">
        <v>222</v>
      </c>
      <c r="J54" s="186">
        <v>0</v>
      </c>
      <c r="K54" s="186">
        <v>8</v>
      </c>
      <c r="L54" s="186">
        <v>0</v>
      </c>
      <c r="M54" s="186">
        <v>0</v>
      </c>
      <c r="N54" s="186">
        <v>0</v>
      </c>
      <c r="O54" s="186">
        <v>0</v>
      </c>
      <c r="P54" s="186">
        <v>0</v>
      </c>
      <c r="Q54" s="186">
        <v>2</v>
      </c>
      <c r="R54" s="186">
        <f t="shared" si="2"/>
        <v>20</v>
      </c>
    </row>
    <row r="55" spans="1:18" s="123" customFormat="1" ht="32.25" customHeight="1" thickTop="1" x14ac:dyDescent="0.2">
      <c r="A55" s="126"/>
      <c r="B55" s="126"/>
      <c r="H55" s="2" t="s">
        <v>40</v>
      </c>
      <c r="P55" s="2"/>
      <c r="Q55"/>
      <c r="R55" s="2" t="s">
        <v>40</v>
      </c>
    </row>
    <row r="56" spans="1:18" s="123" customFormat="1" ht="27.75" customHeight="1" x14ac:dyDescent="0.2">
      <c r="A56" s="42"/>
      <c r="B56" s="42"/>
    </row>
    <row r="57" spans="1:18" s="123" customFormat="1" ht="32.25" customHeight="1" x14ac:dyDescent="0.2">
      <c r="A57" s="209" t="s">
        <v>185</v>
      </c>
      <c r="B57" s="209"/>
      <c r="C57" s="209"/>
      <c r="D57" s="209"/>
      <c r="E57" s="209"/>
      <c r="F57" s="122"/>
      <c r="G57" s="122"/>
      <c r="H57" s="122">
        <v>68</v>
      </c>
      <c r="I57" s="209" t="s">
        <v>185</v>
      </c>
      <c r="J57" s="209"/>
      <c r="K57" s="209"/>
      <c r="L57" s="209"/>
      <c r="M57" s="209"/>
      <c r="N57" s="122"/>
      <c r="O57" s="122"/>
      <c r="P57" s="122"/>
      <c r="Q57" s="122"/>
      <c r="R57" s="122">
        <v>69</v>
      </c>
    </row>
    <row r="58" spans="1:18" s="123" customFormat="1" ht="26.25" customHeight="1" x14ac:dyDescent="0.2">
      <c r="A58" s="211" t="s">
        <v>122</v>
      </c>
      <c r="B58" s="211"/>
      <c r="C58" s="211"/>
      <c r="D58" s="211"/>
      <c r="E58" s="211"/>
      <c r="F58" s="211"/>
      <c r="G58" s="211"/>
      <c r="H58" s="211"/>
      <c r="I58" s="211" t="s">
        <v>122</v>
      </c>
      <c r="J58" s="211"/>
      <c r="K58" s="211"/>
      <c r="L58" s="211"/>
      <c r="M58" s="211"/>
      <c r="N58" s="211"/>
      <c r="O58" s="211"/>
      <c r="P58" s="211"/>
      <c r="Q58" s="211"/>
      <c r="R58" s="95"/>
    </row>
    <row r="59" spans="1:18" s="4" customFormat="1" ht="26.25" customHeight="1" thickBot="1" x14ac:dyDescent="0.25">
      <c r="A59" s="207" t="s">
        <v>282</v>
      </c>
      <c r="B59" s="96"/>
      <c r="C59" s="96"/>
      <c r="D59" s="96"/>
      <c r="E59" s="96"/>
      <c r="F59" s="96"/>
      <c r="G59" s="96"/>
      <c r="H59" s="96"/>
      <c r="I59" s="207" t="s">
        <v>282</v>
      </c>
      <c r="J59" s="96"/>
      <c r="K59" s="96"/>
      <c r="L59" s="96"/>
      <c r="M59" s="96"/>
      <c r="N59" s="96"/>
      <c r="O59" s="96"/>
      <c r="P59" s="96"/>
      <c r="Q59" s="96"/>
      <c r="R59" s="96"/>
    </row>
    <row r="60" spans="1:18" s="123" customFormat="1" ht="29.25" customHeight="1" thickTop="1" x14ac:dyDescent="0.2">
      <c r="A60" s="212" t="s">
        <v>269</v>
      </c>
      <c r="B60" s="214" t="s">
        <v>159</v>
      </c>
      <c r="C60" s="214"/>
      <c r="D60" s="214"/>
      <c r="E60" s="214"/>
      <c r="F60" s="214"/>
      <c r="G60" s="214"/>
      <c r="H60" s="214"/>
      <c r="I60" s="212" t="s">
        <v>269</v>
      </c>
      <c r="J60" s="214" t="s">
        <v>159</v>
      </c>
      <c r="K60" s="214"/>
      <c r="L60" s="214"/>
      <c r="M60" s="214"/>
      <c r="N60" s="214"/>
      <c r="O60" s="214"/>
      <c r="P60" s="214"/>
      <c r="Q60" s="214"/>
      <c r="R60" s="212" t="s">
        <v>24</v>
      </c>
    </row>
    <row r="61" spans="1:18" s="123" customFormat="1" ht="27.75" customHeight="1" x14ac:dyDescent="0.2">
      <c r="A61" s="213"/>
      <c r="B61" s="184" t="s">
        <v>7</v>
      </c>
      <c r="C61" s="184" t="s">
        <v>32</v>
      </c>
      <c r="D61" s="184" t="s">
        <v>11</v>
      </c>
      <c r="E61" s="184" t="s">
        <v>33</v>
      </c>
      <c r="F61" s="184" t="s">
        <v>13</v>
      </c>
      <c r="G61" s="184" t="s">
        <v>14</v>
      </c>
      <c r="H61" s="184" t="s">
        <v>15</v>
      </c>
      <c r="I61" s="213"/>
      <c r="J61" s="135" t="s">
        <v>16</v>
      </c>
      <c r="K61" s="135" t="s">
        <v>17</v>
      </c>
      <c r="L61" s="135" t="s">
        <v>36</v>
      </c>
      <c r="M61" s="135" t="s">
        <v>37</v>
      </c>
      <c r="N61" s="135" t="s">
        <v>38</v>
      </c>
      <c r="O61" s="135" t="s">
        <v>39</v>
      </c>
      <c r="P61" s="135" t="s">
        <v>22</v>
      </c>
      <c r="Q61" s="135" t="s">
        <v>23</v>
      </c>
      <c r="R61" s="225"/>
    </row>
    <row r="62" spans="1:18" s="123" customFormat="1" ht="32.25" customHeight="1" x14ac:dyDescent="0.2">
      <c r="A62" s="176" t="s">
        <v>259</v>
      </c>
      <c r="B62" s="181">
        <v>0</v>
      </c>
      <c r="C62" s="181">
        <v>0</v>
      </c>
      <c r="D62" s="181">
        <v>0</v>
      </c>
      <c r="E62" s="181">
        <v>0</v>
      </c>
      <c r="F62" s="181">
        <v>0</v>
      </c>
      <c r="G62" s="181">
        <v>0</v>
      </c>
      <c r="H62" s="181">
        <v>0</v>
      </c>
      <c r="I62" s="176" t="s">
        <v>259</v>
      </c>
      <c r="J62" s="185">
        <v>0</v>
      </c>
      <c r="K62" s="185">
        <v>0</v>
      </c>
      <c r="L62" s="185">
        <v>1</v>
      </c>
      <c r="M62" s="185">
        <v>0</v>
      </c>
      <c r="N62" s="185">
        <v>0</v>
      </c>
      <c r="O62" s="185">
        <v>0</v>
      </c>
      <c r="P62" s="185">
        <v>0</v>
      </c>
      <c r="Q62" s="185">
        <v>0</v>
      </c>
      <c r="R62" s="185">
        <f t="shared" ref="R62:R73" si="3">B62+C62+D62+E62+F62+G62+H62+J62+K62+L62+M62+N62+O62+P62+Q62</f>
        <v>1</v>
      </c>
    </row>
    <row r="63" spans="1:18" s="123" customFormat="1" ht="32.25" customHeight="1" x14ac:dyDescent="0.2">
      <c r="A63" s="176" t="s">
        <v>223</v>
      </c>
      <c r="B63" s="127">
        <v>0</v>
      </c>
      <c r="C63" s="127">
        <v>0</v>
      </c>
      <c r="D63" s="127">
        <v>0</v>
      </c>
      <c r="E63" s="127">
        <v>0</v>
      </c>
      <c r="F63" s="127">
        <v>0</v>
      </c>
      <c r="G63" s="127">
        <v>1</v>
      </c>
      <c r="H63" s="127">
        <v>1</v>
      </c>
      <c r="I63" s="176" t="s">
        <v>223</v>
      </c>
      <c r="J63" s="185">
        <v>0</v>
      </c>
      <c r="K63" s="185">
        <v>0</v>
      </c>
      <c r="L63" s="185">
        <v>0</v>
      </c>
      <c r="M63" s="185">
        <v>0</v>
      </c>
      <c r="N63" s="185">
        <v>0</v>
      </c>
      <c r="O63" s="185">
        <v>0</v>
      </c>
      <c r="P63" s="185">
        <v>0</v>
      </c>
      <c r="Q63" s="185">
        <v>2</v>
      </c>
      <c r="R63" s="185">
        <f t="shared" si="3"/>
        <v>4</v>
      </c>
    </row>
    <row r="64" spans="1:18" s="123" customFormat="1" ht="32.25" customHeight="1" x14ac:dyDescent="0.2">
      <c r="A64" s="176" t="s">
        <v>224</v>
      </c>
      <c r="B64" s="127">
        <v>2</v>
      </c>
      <c r="C64" s="127">
        <v>9</v>
      </c>
      <c r="D64" s="127">
        <v>0</v>
      </c>
      <c r="E64" s="127">
        <v>1</v>
      </c>
      <c r="F64" s="127">
        <v>14</v>
      </c>
      <c r="G64" s="127">
        <v>8</v>
      </c>
      <c r="H64" s="127">
        <v>3</v>
      </c>
      <c r="I64" s="176" t="s">
        <v>224</v>
      </c>
      <c r="J64" s="185">
        <v>1</v>
      </c>
      <c r="K64" s="185">
        <v>0</v>
      </c>
      <c r="L64" s="185">
        <v>1</v>
      </c>
      <c r="M64" s="185">
        <v>0</v>
      </c>
      <c r="N64" s="185">
        <v>1</v>
      </c>
      <c r="O64" s="185">
        <v>0</v>
      </c>
      <c r="P64" s="185">
        <v>0</v>
      </c>
      <c r="Q64" s="185">
        <v>5</v>
      </c>
      <c r="R64" s="185">
        <f t="shared" si="3"/>
        <v>45</v>
      </c>
    </row>
    <row r="65" spans="1:18" s="123" customFormat="1" ht="32.25" customHeight="1" x14ac:dyDescent="0.2">
      <c r="A65" s="176" t="s">
        <v>225</v>
      </c>
      <c r="B65" s="127">
        <v>1</v>
      </c>
      <c r="C65" s="127">
        <v>4</v>
      </c>
      <c r="D65" s="127">
        <v>0</v>
      </c>
      <c r="E65" s="127">
        <v>1</v>
      </c>
      <c r="F65" s="127">
        <v>0</v>
      </c>
      <c r="G65" s="127">
        <v>1</v>
      </c>
      <c r="H65" s="127">
        <v>0</v>
      </c>
      <c r="I65" s="176" t="s">
        <v>225</v>
      </c>
      <c r="J65" s="185">
        <v>0</v>
      </c>
      <c r="K65" s="185">
        <v>0</v>
      </c>
      <c r="L65" s="185">
        <v>1</v>
      </c>
      <c r="M65" s="185">
        <v>0</v>
      </c>
      <c r="N65" s="185">
        <v>0</v>
      </c>
      <c r="O65" s="185">
        <v>0</v>
      </c>
      <c r="P65" s="185">
        <v>1</v>
      </c>
      <c r="Q65" s="185">
        <v>0</v>
      </c>
      <c r="R65" s="185">
        <f t="shared" si="3"/>
        <v>9</v>
      </c>
    </row>
    <row r="66" spans="1:18" s="123" customFormat="1" ht="32.25" customHeight="1" x14ac:dyDescent="0.2">
      <c r="A66" s="176" t="s">
        <v>226</v>
      </c>
      <c r="B66" s="127">
        <v>0</v>
      </c>
      <c r="C66" s="127">
        <v>1</v>
      </c>
      <c r="D66" s="127">
        <v>94</v>
      </c>
      <c r="E66" s="127">
        <v>0</v>
      </c>
      <c r="F66" s="127">
        <v>214</v>
      </c>
      <c r="G66" s="127">
        <v>29</v>
      </c>
      <c r="H66" s="127">
        <v>11</v>
      </c>
      <c r="I66" s="176" t="s">
        <v>226</v>
      </c>
      <c r="J66" s="185">
        <v>40</v>
      </c>
      <c r="K66" s="185">
        <v>1</v>
      </c>
      <c r="L66" s="185">
        <v>7</v>
      </c>
      <c r="M66" s="185">
        <v>42</v>
      </c>
      <c r="N66" s="185">
        <v>27</v>
      </c>
      <c r="O66" s="185">
        <v>54</v>
      </c>
      <c r="P66" s="185">
        <v>66</v>
      </c>
      <c r="Q66" s="185">
        <v>1</v>
      </c>
      <c r="R66" s="185">
        <f t="shared" si="3"/>
        <v>587</v>
      </c>
    </row>
    <row r="67" spans="1:18" s="123" customFormat="1" ht="32.25" customHeight="1" x14ac:dyDescent="0.2">
      <c r="A67" s="176" t="s">
        <v>227</v>
      </c>
      <c r="B67" s="127">
        <v>4</v>
      </c>
      <c r="C67" s="127">
        <v>1</v>
      </c>
      <c r="D67" s="127">
        <v>0</v>
      </c>
      <c r="E67" s="127">
        <v>5</v>
      </c>
      <c r="F67" s="127">
        <v>0</v>
      </c>
      <c r="G67" s="127">
        <v>1</v>
      </c>
      <c r="H67" s="127">
        <v>2</v>
      </c>
      <c r="I67" s="176" t="s">
        <v>227</v>
      </c>
      <c r="J67" s="185">
        <v>0</v>
      </c>
      <c r="K67" s="185">
        <v>0</v>
      </c>
      <c r="L67" s="185">
        <v>2</v>
      </c>
      <c r="M67" s="185">
        <v>0</v>
      </c>
      <c r="N67" s="185">
        <v>3</v>
      </c>
      <c r="O67" s="185">
        <v>0</v>
      </c>
      <c r="P67" s="185">
        <v>0</v>
      </c>
      <c r="Q67" s="185">
        <v>2</v>
      </c>
      <c r="R67" s="185">
        <f t="shared" si="3"/>
        <v>20</v>
      </c>
    </row>
    <row r="68" spans="1:18" s="123" customFormat="1" ht="32.25" customHeight="1" x14ac:dyDescent="0.2">
      <c r="A68" s="176" t="s">
        <v>264</v>
      </c>
      <c r="B68" s="127">
        <v>17</v>
      </c>
      <c r="C68" s="127">
        <v>10</v>
      </c>
      <c r="D68" s="127">
        <v>23</v>
      </c>
      <c r="E68" s="127">
        <v>29</v>
      </c>
      <c r="F68" s="127">
        <v>4</v>
      </c>
      <c r="G68" s="127">
        <v>17</v>
      </c>
      <c r="H68" s="127">
        <v>3</v>
      </c>
      <c r="I68" s="176" t="s">
        <v>264</v>
      </c>
      <c r="J68" s="185">
        <v>0</v>
      </c>
      <c r="K68" s="185">
        <v>7</v>
      </c>
      <c r="L68" s="185">
        <v>2</v>
      </c>
      <c r="M68" s="185">
        <v>0</v>
      </c>
      <c r="N68" s="185">
        <v>0</v>
      </c>
      <c r="O68" s="185">
        <v>0</v>
      </c>
      <c r="P68" s="185">
        <v>2</v>
      </c>
      <c r="Q68" s="185">
        <v>15</v>
      </c>
      <c r="R68" s="185">
        <f t="shared" si="3"/>
        <v>129</v>
      </c>
    </row>
    <row r="69" spans="1:18" s="123" customFormat="1" ht="32.25" customHeight="1" x14ac:dyDescent="0.2">
      <c r="A69" s="176" t="s">
        <v>228</v>
      </c>
      <c r="B69" s="127">
        <v>0</v>
      </c>
      <c r="C69" s="127">
        <v>0</v>
      </c>
      <c r="D69" s="127">
        <v>0</v>
      </c>
      <c r="E69" s="127">
        <v>1</v>
      </c>
      <c r="F69" s="127">
        <v>0</v>
      </c>
      <c r="G69" s="127">
        <v>0</v>
      </c>
      <c r="H69" s="127">
        <v>0</v>
      </c>
      <c r="I69" s="176" t="s">
        <v>228</v>
      </c>
      <c r="J69" s="185">
        <v>0</v>
      </c>
      <c r="K69" s="185">
        <v>0</v>
      </c>
      <c r="L69" s="185">
        <v>0</v>
      </c>
      <c r="M69" s="185">
        <v>0</v>
      </c>
      <c r="N69" s="185">
        <v>0</v>
      </c>
      <c r="O69" s="185">
        <v>0</v>
      </c>
      <c r="P69" s="185">
        <v>0</v>
      </c>
      <c r="Q69" s="185">
        <v>0</v>
      </c>
      <c r="R69" s="185">
        <f t="shared" si="3"/>
        <v>1</v>
      </c>
    </row>
    <row r="70" spans="1:18" s="123" customFormat="1" ht="32.25" customHeight="1" x14ac:dyDescent="0.2">
      <c r="A70" s="176" t="s">
        <v>229</v>
      </c>
      <c r="B70" s="127">
        <v>0</v>
      </c>
      <c r="C70" s="127">
        <v>0</v>
      </c>
      <c r="D70" s="127">
        <v>0</v>
      </c>
      <c r="E70" s="127">
        <v>0</v>
      </c>
      <c r="F70" s="127">
        <v>0</v>
      </c>
      <c r="G70" s="127">
        <v>1</v>
      </c>
      <c r="H70" s="127">
        <v>0</v>
      </c>
      <c r="I70" s="176" t="s">
        <v>229</v>
      </c>
      <c r="J70" s="185">
        <v>0</v>
      </c>
      <c r="K70" s="185">
        <v>0</v>
      </c>
      <c r="L70" s="185">
        <v>1</v>
      </c>
      <c r="M70" s="185">
        <v>0</v>
      </c>
      <c r="N70" s="185">
        <v>0</v>
      </c>
      <c r="O70" s="185">
        <v>0</v>
      </c>
      <c r="P70" s="185">
        <v>0</v>
      </c>
      <c r="Q70" s="185">
        <v>3</v>
      </c>
      <c r="R70" s="185">
        <f t="shared" si="3"/>
        <v>5</v>
      </c>
    </row>
    <row r="71" spans="1:18" s="123" customFormat="1" ht="32.25" customHeight="1" x14ac:dyDescent="0.2">
      <c r="A71" s="176" t="s">
        <v>230</v>
      </c>
      <c r="B71" s="127">
        <v>0</v>
      </c>
      <c r="C71" s="127">
        <v>0</v>
      </c>
      <c r="D71" s="127">
        <v>0</v>
      </c>
      <c r="E71" s="127">
        <v>0</v>
      </c>
      <c r="F71" s="127">
        <v>2</v>
      </c>
      <c r="G71" s="127">
        <v>0</v>
      </c>
      <c r="H71" s="127">
        <v>0</v>
      </c>
      <c r="I71" s="176" t="s">
        <v>230</v>
      </c>
      <c r="J71" s="185">
        <v>0</v>
      </c>
      <c r="K71" s="185">
        <v>0</v>
      </c>
      <c r="L71" s="185">
        <v>0</v>
      </c>
      <c r="M71" s="185">
        <v>0</v>
      </c>
      <c r="N71" s="185">
        <v>0</v>
      </c>
      <c r="O71" s="185">
        <v>3</v>
      </c>
      <c r="P71" s="185">
        <v>0</v>
      </c>
      <c r="Q71" s="185">
        <v>0</v>
      </c>
      <c r="R71" s="185">
        <f t="shared" si="3"/>
        <v>5</v>
      </c>
    </row>
    <row r="72" spans="1:18" s="123" customFormat="1" ht="32.25" customHeight="1" x14ac:dyDescent="0.2">
      <c r="A72" s="176" t="s">
        <v>179</v>
      </c>
      <c r="B72" s="127">
        <v>0</v>
      </c>
      <c r="C72" s="127">
        <v>0</v>
      </c>
      <c r="D72" s="127">
        <v>0</v>
      </c>
      <c r="E72" s="127">
        <v>0</v>
      </c>
      <c r="F72" s="127">
        <v>1</v>
      </c>
      <c r="G72" s="127">
        <v>1</v>
      </c>
      <c r="H72" s="127">
        <v>0</v>
      </c>
      <c r="I72" s="176" t="s">
        <v>179</v>
      </c>
      <c r="J72" s="185">
        <v>0</v>
      </c>
      <c r="K72" s="185">
        <v>0</v>
      </c>
      <c r="L72" s="185">
        <v>0</v>
      </c>
      <c r="M72" s="185">
        <v>0</v>
      </c>
      <c r="N72" s="185">
        <v>0</v>
      </c>
      <c r="O72" s="185">
        <v>0</v>
      </c>
      <c r="P72" s="185">
        <v>0</v>
      </c>
      <c r="Q72" s="185">
        <v>0</v>
      </c>
      <c r="R72" s="185">
        <f t="shared" si="3"/>
        <v>2</v>
      </c>
    </row>
    <row r="73" spans="1:18" s="123" customFormat="1" ht="32.25" customHeight="1" thickBot="1" x14ac:dyDescent="0.25">
      <c r="A73" s="177" t="s">
        <v>231</v>
      </c>
      <c r="B73" s="143">
        <v>0</v>
      </c>
      <c r="C73" s="143">
        <v>0</v>
      </c>
      <c r="D73" s="143">
        <v>0</v>
      </c>
      <c r="E73" s="143">
        <v>0</v>
      </c>
      <c r="F73" s="143">
        <v>1</v>
      </c>
      <c r="G73" s="143">
        <v>0</v>
      </c>
      <c r="H73" s="143">
        <v>0</v>
      </c>
      <c r="I73" s="177" t="s">
        <v>231</v>
      </c>
      <c r="J73" s="186">
        <v>0</v>
      </c>
      <c r="K73" s="186">
        <v>0</v>
      </c>
      <c r="L73" s="186">
        <v>0</v>
      </c>
      <c r="M73" s="186">
        <v>0</v>
      </c>
      <c r="N73" s="186">
        <v>0</v>
      </c>
      <c r="O73" s="186">
        <v>0</v>
      </c>
      <c r="P73" s="186">
        <v>0</v>
      </c>
      <c r="Q73" s="186">
        <v>1</v>
      </c>
      <c r="R73" s="186">
        <f t="shared" si="3"/>
        <v>2</v>
      </c>
    </row>
    <row r="74" spans="1:18" s="123" customFormat="1" ht="32.25" customHeight="1" thickTop="1" x14ac:dyDescent="0.2">
      <c r="A74" s="126"/>
      <c r="B74" s="126"/>
      <c r="H74" s="2" t="s">
        <v>40</v>
      </c>
      <c r="P74" s="2"/>
      <c r="Q74"/>
      <c r="R74" s="2" t="s">
        <v>40</v>
      </c>
    </row>
    <row r="75" spans="1:18" s="123" customFormat="1" ht="22.5" customHeight="1" x14ac:dyDescent="0.2">
      <c r="A75" s="42"/>
      <c r="B75" s="42"/>
    </row>
    <row r="76" spans="1:18" s="123" customFormat="1" ht="32.25" customHeight="1" x14ac:dyDescent="0.2">
      <c r="A76" s="209" t="s">
        <v>185</v>
      </c>
      <c r="B76" s="209"/>
      <c r="C76" s="209"/>
      <c r="D76" s="209"/>
      <c r="E76" s="209"/>
      <c r="F76" s="122"/>
      <c r="G76" s="122"/>
      <c r="H76" s="122">
        <v>70</v>
      </c>
      <c r="I76" s="209" t="s">
        <v>185</v>
      </c>
      <c r="J76" s="209"/>
      <c r="K76" s="209"/>
      <c r="L76" s="209"/>
      <c r="M76" s="209"/>
      <c r="N76" s="122"/>
      <c r="O76" s="122"/>
      <c r="P76" s="122"/>
      <c r="Q76" s="122"/>
      <c r="R76" s="122">
        <v>71</v>
      </c>
    </row>
    <row r="77" spans="1:18" s="123" customFormat="1" ht="26.25" customHeight="1" x14ac:dyDescent="0.2">
      <c r="A77" s="211" t="s">
        <v>122</v>
      </c>
      <c r="B77" s="211"/>
      <c r="C77" s="211"/>
      <c r="D77" s="211"/>
      <c r="E77" s="211"/>
      <c r="F77" s="211"/>
      <c r="G77" s="211"/>
      <c r="H77" s="211"/>
      <c r="I77" s="211" t="s">
        <v>122</v>
      </c>
      <c r="J77" s="211"/>
      <c r="K77" s="211"/>
      <c r="L77" s="211"/>
      <c r="M77" s="211"/>
      <c r="N77" s="211"/>
      <c r="O77" s="211"/>
      <c r="P77" s="211"/>
      <c r="Q77" s="211"/>
      <c r="R77" s="95"/>
    </row>
    <row r="78" spans="1:18" s="4" customFormat="1" ht="26.25" customHeight="1" thickBot="1" x14ac:dyDescent="0.25">
      <c r="A78" s="207" t="s">
        <v>282</v>
      </c>
      <c r="B78" s="96"/>
      <c r="C78" s="96"/>
      <c r="D78" s="96"/>
      <c r="E78" s="96"/>
      <c r="F78" s="96"/>
      <c r="G78" s="96"/>
      <c r="H78" s="96"/>
      <c r="I78" s="207" t="s">
        <v>282</v>
      </c>
      <c r="J78" s="96"/>
      <c r="K78" s="96"/>
      <c r="L78" s="96"/>
      <c r="M78" s="96"/>
      <c r="N78" s="96"/>
      <c r="O78" s="96"/>
      <c r="P78" s="96"/>
      <c r="Q78" s="96"/>
      <c r="R78" s="96"/>
    </row>
    <row r="79" spans="1:18" s="123" customFormat="1" ht="29.25" customHeight="1" thickTop="1" x14ac:dyDescent="0.2">
      <c r="A79" s="212" t="s">
        <v>269</v>
      </c>
      <c r="B79" s="214" t="s">
        <v>159</v>
      </c>
      <c r="C79" s="214"/>
      <c r="D79" s="214"/>
      <c r="E79" s="214"/>
      <c r="F79" s="214"/>
      <c r="G79" s="214"/>
      <c r="H79" s="214"/>
      <c r="I79" s="212" t="s">
        <v>269</v>
      </c>
      <c r="J79" s="214" t="s">
        <v>159</v>
      </c>
      <c r="K79" s="214"/>
      <c r="L79" s="214"/>
      <c r="M79" s="214"/>
      <c r="N79" s="214"/>
      <c r="O79" s="214"/>
      <c r="P79" s="214"/>
      <c r="Q79" s="214"/>
      <c r="R79" s="212" t="s">
        <v>24</v>
      </c>
    </row>
    <row r="80" spans="1:18" s="123" customFormat="1" ht="27.75" customHeight="1" x14ac:dyDescent="0.2">
      <c r="A80" s="213"/>
      <c r="B80" s="184" t="s">
        <v>7</v>
      </c>
      <c r="C80" s="184" t="s">
        <v>32</v>
      </c>
      <c r="D80" s="184" t="s">
        <v>11</v>
      </c>
      <c r="E80" s="184" t="s">
        <v>33</v>
      </c>
      <c r="F80" s="184" t="s">
        <v>13</v>
      </c>
      <c r="G80" s="184" t="s">
        <v>14</v>
      </c>
      <c r="H80" s="184" t="s">
        <v>15</v>
      </c>
      <c r="I80" s="213"/>
      <c r="J80" s="135" t="s">
        <v>16</v>
      </c>
      <c r="K80" s="135" t="s">
        <v>17</v>
      </c>
      <c r="L80" s="135" t="s">
        <v>36</v>
      </c>
      <c r="M80" s="135" t="s">
        <v>37</v>
      </c>
      <c r="N80" s="135" t="s">
        <v>38</v>
      </c>
      <c r="O80" s="135" t="s">
        <v>39</v>
      </c>
      <c r="P80" s="135" t="s">
        <v>22</v>
      </c>
      <c r="Q80" s="135" t="s">
        <v>23</v>
      </c>
      <c r="R80" s="225"/>
    </row>
    <row r="81" spans="1:18" s="123" customFormat="1" ht="32.25" customHeight="1" x14ac:dyDescent="0.2">
      <c r="A81" s="176" t="s">
        <v>232</v>
      </c>
      <c r="B81" s="181">
        <v>1</v>
      </c>
      <c r="C81" s="181">
        <v>0</v>
      </c>
      <c r="D81" s="181">
        <v>0</v>
      </c>
      <c r="E81" s="181">
        <v>0</v>
      </c>
      <c r="F81" s="181">
        <v>2</v>
      </c>
      <c r="G81" s="181">
        <v>0</v>
      </c>
      <c r="H81" s="181">
        <v>0</v>
      </c>
      <c r="I81" s="176" t="s">
        <v>232</v>
      </c>
      <c r="J81" s="185">
        <v>0</v>
      </c>
      <c r="K81" s="185">
        <v>0</v>
      </c>
      <c r="L81" s="185">
        <v>0</v>
      </c>
      <c r="M81" s="185">
        <v>0</v>
      </c>
      <c r="N81" s="185">
        <v>0</v>
      </c>
      <c r="O81" s="185">
        <v>0</v>
      </c>
      <c r="P81" s="185">
        <v>0</v>
      </c>
      <c r="Q81" s="185">
        <v>0</v>
      </c>
      <c r="R81" s="185">
        <f t="shared" ref="R81:R92" si="4">B81+C81+D81+E81+F81+G81+H81+J81+K81+L81+M81+N81+O81+P81+Q81</f>
        <v>3</v>
      </c>
    </row>
    <row r="82" spans="1:18" s="123" customFormat="1" ht="32.25" customHeight="1" x14ac:dyDescent="0.2">
      <c r="A82" s="176" t="s">
        <v>233</v>
      </c>
      <c r="B82" s="127">
        <v>0</v>
      </c>
      <c r="C82" s="127">
        <v>0</v>
      </c>
      <c r="D82" s="127">
        <v>0</v>
      </c>
      <c r="E82" s="127">
        <v>2</v>
      </c>
      <c r="F82" s="127">
        <v>3</v>
      </c>
      <c r="G82" s="127">
        <v>1</v>
      </c>
      <c r="H82" s="127">
        <v>0</v>
      </c>
      <c r="I82" s="176" t="s">
        <v>233</v>
      </c>
      <c r="J82" s="185">
        <v>0</v>
      </c>
      <c r="K82" s="185">
        <v>0</v>
      </c>
      <c r="L82" s="185">
        <v>0</v>
      </c>
      <c r="M82" s="185">
        <v>0</v>
      </c>
      <c r="N82" s="185">
        <v>0</v>
      </c>
      <c r="O82" s="185">
        <v>0</v>
      </c>
      <c r="P82" s="185">
        <v>0</v>
      </c>
      <c r="Q82" s="185">
        <v>2</v>
      </c>
      <c r="R82" s="185">
        <f t="shared" si="4"/>
        <v>8</v>
      </c>
    </row>
    <row r="83" spans="1:18" s="123" customFormat="1" ht="32.25" customHeight="1" x14ac:dyDescent="0.2">
      <c r="A83" s="176" t="s">
        <v>234</v>
      </c>
      <c r="B83" s="127">
        <v>1</v>
      </c>
      <c r="C83" s="127">
        <v>0</v>
      </c>
      <c r="D83" s="127">
        <v>0</v>
      </c>
      <c r="E83" s="127">
        <v>0</v>
      </c>
      <c r="F83" s="127">
        <v>3</v>
      </c>
      <c r="G83" s="127">
        <v>0</v>
      </c>
      <c r="H83" s="127">
        <v>0</v>
      </c>
      <c r="I83" s="176" t="s">
        <v>234</v>
      </c>
      <c r="J83" s="185">
        <v>0</v>
      </c>
      <c r="K83" s="185">
        <v>0</v>
      </c>
      <c r="L83" s="185">
        <v>0</v>
      </c>
      <c r="M83" s="185">
        <v>0</v>
      </c>
      <c r="N83" s="185">
        <v>0</v>
      </c>
      <c r="O83" s="185">
        <v>0</v>
      </c>
      <c r="P83" s="185">
        <v>0</v>
      </c>
      <c r="Q83" s="185">
        <v>0</v>
      </c>
      <c r="R83" s="185">
        <f t="shared" si="4"/>
        <v>4</v>
      </c>
    </row>
    <row r="84" spans="1:18" s="123" customFormat="1" ht="32.25" customHeight="1" x14ac:dyDescent="0.2">
      <c r="A84" s="176" t="s">
        <v>260</v>
      </c>
      <c r="B84" s="127">
        <v>0</v>
      </c>
      <c r="C84" s="127">
        <v>0</v>
      </c>
      <c r="D84" s="127">
        <v>0</v>
      </c>
      <c r="E84" s="127">
        <v>0</v>
      </c>
      <c r="F84" s="127">
        <v>1</v>
      </c>
      <c r="G84" s="127">
        <v>0</v>
      </c>
      <c r="H84" s="127">
        <v>0</v>
      </c>
      <c r="I84" s="176" t="s">
        <v>260</v>
      </c>
      <c r="J84" s="185">
        <v>0</v>
      </c>
      <c r="K84" s="185">
        <v>0</v>
      </c>
      <c r="L84" s="185">
        <v>0</v>
      </c>
      <c r="M84" s="185">
        <v>0</v>
      </c>
      <c r="N84" s="185">
        <v>0</v>
      </c>
      <c r="O84" s="185">
        <v>0</v>
      </c>
      <c r="P84" s="185">
        <v>0</v>
      </c>
      <c r="Q84" s="185">
        <v>0</v>
      </c>
      <c r="R84" s="185">
        <f t="shared" si="4"/>
        <v>1</v>
      </c>
    </row>
    <row r="85" spans="1:18" s="123" customFormat="1" ht="32.25" customHeight="1" x14ac:dyDescent="0.2">
      <c r="A85" s="176" t="s">
        <v>261</v>
      </c>
      <c r="B85" s="127">
        <v>0</v>
      </c>
      <c r="C85" s="127">
        <v>0</v>
      </c>
      <c r="D85" s="127">
        <v>0</v>
      </c>
      <c r="E85" s="127">
        <v>0</v>
      </c>
      <c r="F85" s="127">
        <v>1</v>
      </c>
      <c r="G85" s="127">
        <v>0</v>
      </c>
      <c r="H85" s="127">
        <v>0</v>
      </c>
      <c r="I85" s="176" t="s">
        <v>261</v>
      </c>
      <c r="J85" s="185">
        <v>0</v>
      </c>
      <c r="K85" s="185">
        <v>0</v>
      </c>
      <c r="L85" s="185">
        <v>0</v>
      </c>
      <c r="M85" s="185">
        <v>0</v>
      </c>
      <c r="N85" s="185">
        <v>0</v>
      </c>
      <c r="O85" s="185">
        <v>0</v>
      </c>
      <c r="P85" s="185">
        <v>0</v>
      </c>
      <c r="Q85" s="185">
        <v>0</v>
      </c>
      <c r="R85" s="185">
        <f t="shared" si="4"/>
        <v>1</v>
      </c>
    </row>
    <row r="86" spans="1:18" s="123" customFormat="1" ht="40.5" customHeight="1" x14ac:dyDescent="0.2">
      <c r="A86" s="176" t="s">
        <v>235</v>
      </c>
      <c r="B86" s="127">
        <v>0</v>
      </c>
      <c r="C86" s="127">
        <v>0</v>
      </c>
      <c r="D86" s="127">
        <v>1</v>
      </c>
      <c r="E86" s="127">
        <v>0</v>
      </c>
      <c r="F86" s="127">
        <v>0</v>
      </c>
      <c r="G86" s="127">
        <v>0</v>
      </c>
      <c r="H86" s="127">
        <v>0</v>
      </c>
      <c r="I86" s="176" t="s">
        <v>235</v>
      </c>
      <c r="J86" s="185">
        <v>0</v>
      </c>
      <c r="K86" s="185">
        <v>0</v>
      </c>
      <c r="L86" s="185">
        <v>0</v>
      </c>
      <c r="M86" s="185">
        <v>0</v>
      </c>
      <c r="N86" s="185">
        <v>0</v>
      </c>
      <c r="O86" s="185">
        <v>0</v>
      </c>
      <c r="P86" s="185">
        <v>0</v>
      </c>
      <c r="Q86" s="185">
        <v>0</v>
      </c>
      <c r="R86" s="185">
        <f t="shared" si="4"/>
        <v>1</v>
      </c>
    </row>
    <row r="87" spans="1:18" s="123" customFormat="1" ht="32.25" customHeight="1" x14ac:dyDescent="0.2">
      <c r="A87" s="176" t="s">
        <v>262</v>
      </c>
      <c r="B87" s="127">
        <v>0</v>
      </c>
      <c r="C87" s="127">
        <v>0</v>
      </c>
      <c r="D87" s="127">
        <v>0</v>
      </c>
      <c r="E87" s="127">
        <v>0</v>
      </c>
      <c r="F87" s="127">
        <v>1</v>
      </c>
      <c r="G87" s="127">
        <v>0</v>
      </c>
      <c r="H87" s="127">
        <v>0</v>
      </c>
      <c r="I87" s="176" t="s">
        <v>262</v>
      </c>
      <c r="J87" s="185">
        <v>0</v>
      </c>
      <c r="K87" s="185">
        <v>0</v>
      </c>
      <c r="L87" s="185">
        <v>0</v>
      </c>
      <c r="M87" s="185">
        <v>0</v>
      </c>
      <c r="N87" s="185">
        <v>0</v>
      </c>
      <c r="O87" s="185">
        <v>0</v>
      </c>
      <c r="P87" s="185">
        <v>0</v>
      </c>
      <c r="Q87" s="185">
        <v>0</v>
      </c>
      <c r="R87" s="185">
        <f t="shared" si="4"/>
        <v>1</v>
      </c>
    </row>
    <row r="88" spans="1:18" s="123" customFormat="1" ht="32.25" customHeight="1" x14ac:dyDescent="0.2">
      <c r="A88" s="176" t="s">
        <v>236</v>
      </c>
      <c r="B88" s="127">
        <v>1</v>
      </c>
      <c r="C88" s="127">
        <v>0</v>
      </c>
      <c r="D88" s="127">
        <v>2</v>
      </c>
      <c r="E88" s="127">
        <v>0</v>
      </c>
      <c r="F88" s="127">
        <v>4</v>
      </c>
      <c r="G88" s="127">
        <v>0</v>
      </c>
      <c r="H88" s="127">
        <v>0</v>
      </c>
      <c r="I88" s="176" t="s">
        <v>236</v>
      </c>
      <c r="J88" s="185">
        <v>0</v>
      </c>
      <c r="K88" s="185">
        <v>0</v>
      </c>
      <c r="L88" s="185">
        <v>1</v>
      </c>
      <c r="M88" s="185">
        <v>0</v>
      </c>
      <c r="N88" s="185">
        <v>0</v>
      </c>
      <c r="O88" s="185">
        <v>0</v>
      </c>
      <c r="P88" s="185">
        <v>0</v>
      </c>
      <c r="Q88" s="185">
        <v>0</v>
      </c>
      <c r="R88" s="185">
        <f t="shared" si="4"/>
        <v>8</v>
      </c>
    </row>
    <row r="89" spans="1:18" s="123" customFormat="1" ht="32.25" customHeight="1" x14ac:dyDescent="0.2">
      <c r="A89" s="176" t="s">
        <v>237</v>
      </c>
      <c r="B89" s="127">
        <v>0</v>
      </c>
      <c r="C89" s="127">
        <v>0</v>
      </c>
      <c r="D89" s="127">
        <v>0</v>
      </c>
      <c r="E89" s="127">
        <v>0</v>
      </c>
      <c r="F89" s="127">
        <v>2</v>
      </c>
      <c r="G89" s="127">
        <v>0</v>
      </c>
      <c r="H89" s="127">
        <v>0</v>
      </c>
      <c r="I89" s="176" t="s">
        <v>237</v>
      </c>
      <c r="J89" s="185">
        <v>0</v>
      </c>
      <c r="K89" s="185">
        <v>0</v>
      </c>
      <c r="L89" s="185">
        <v>0</v>
      </c>
      <c r="M89" s="185">
        <v>0</v>
      </c>
      <c r="N89" s="185">
        <v>0</v>
      </c>
      <c r="O89" s="185">
        <v>0</v>
      </c>
      <c r="P89" s="185">
        <v>0</v>
      </c>
      <c r="Q89" s="185">
        <v>0</v>
      </c>
      <c r="R89" s="185">
        <f t="shared" si="4"/>
        <v>2</v>
      </c>
    </row>
    <row r="90" spans="1:18" s="123" customFormat="1" ht="32.25" customHeight="1" x14ac:dyDescent="0.2">
      <c r="A90" s="176" t="s">
        <v>238</v>
      </c>
      <c r="B90" s="127">
        <v>0</v>
      </c>
      <c r="C90" s="127">
        <v>0</v>
      </c>
      <c r="D90" s="127">
        <v>1</v>
      </c>
      <c r="E90" s="127">
        <v>0</v>
      </c>
      <c r="F90" s="127">
        <v>1</v>
      </c>
      <c r="G90" s="127">
        <v>0</v>
      </c>
      <c r="H90" s="127">
        <v>0</v>
      </c>
      <c r="I90" s="176" t="s">
        <v>238</v>
      </c>
      <c r="J90" s="185">
        <v>0</v>
      </c>
      <c r="K90" s="185">
        <v>0</v>
      </c>
      <c r="L90" s="185">
        <v>0</v>
      </c>
      <c r="M90" s="185">
        <v>0</v>
      </c>
      <c r="N90" s="185">
        <v>0</v>
      </c>
      <c r="O90" s="185">
        <v>4</v>
      </c>
      <c r="P90" s="185">
        <v>0</v>
      </c>
      <c r="Q90" s="185">
        <v>0</v>
      </c>
      <c r="R90" s="185">
        <f t="shared" si="4"/>
        <v>6</v>
      </c>
    </row>
    <row r="91" spans="1:18" s="123" customFormat="1" ht="32.25" customHeight="1" x14ac:dyDescent="0.2">
      <c r="A91" s="176" t="s">
        <v>239</v>
      </c>
      <c r="B91" s="127">
        <v>0</v>
      </c>
      <c r="C91" s="127">
        <v>0</v>
      </c>
      <c r="D91" s="127">
        <v>0</v>
      </c>
      <c r="E91" s="127">
        <v>0</v>
      </c>
      <c r="F91" s="127">
        <v>3</v>
      </c>
      <c r="G91" s="127">
        <v>0</v>
      </c>
      <c r="H91" s="127">
        <v>0</v>
      </c>
      <c r="I91" s="176" t="s">
        <v>239</v>
      </c>
      <c r="J91" s="185">
        <v>0</v>
      </c>
      <c r="K91" s="185">
        <v>0</v>
      </c>
      <c r="L91" s="185">
        <v>0</v>
      </c>
      <c r="M91" s="185">
        <v>0</v>
      </c>
      <c r="N91" s="185">
        <v>0</v>
      </c>
      <c r="O91" s="185">
        <v>0</v>
      </c>
      <c r="P91" s="185">
        <v>0</v>
      </c>
      <c r="Q91" s="185">
        <v>0</v>
      </c>
      <c r="R91" s="185">
        <f t="shared" si="4"/>
        <v>3</v>
      </c>
    </row>
    <row r="92" spans="1:18" s="123" customFormat="1" ht="32.25" customHeight="1" thickBot="1" x14ac:dyDescent="0.25">
      <c r="A92" s="177" t="s">
        <v>240</v>
      </c>
      <c r="B92" s="143">
        <v>1</v>
      </c>
      <c r="C92" s="143">
        <v>0</v>
      </c>
      <c r="D92" s="143">
        <v>1</v>
      </c>
      <c r="E92" s="143">
        <v>0</v>
      </c>
      <c r="F92" s="143">
        <v>2</v>
      </c>
      <c r="G92" s="143">
        <v>0</v>
      </c>
      <c r="H92" s="143">
        <v>0</v>
      </c>
      <c r="I92" s="177" t="s">
        <v>240</v>
      </c>
      <c r="J92" s="186">
        <v>0</v>
      </c>
      <c r="K92" s="186">
        <v>0</v>
      </c>
      <c r="L92" s="186">
        <v>0</v>
      </c>
      <c r="M92" s="186">
        <v>0</v>
      </c>
      <c r="N92" s="186">
        <v>0</v>
      </c>
      <c r="O92" s="186">
        <v>0</v>
      </c>
      <c r="P92" s="186">
        <v>0</v>
      </c>
      <c r="Q92" s="186">
        <v>2</v>
      </c>
      <c r="R92" s="186">
        <f t="shared" si="4"/>
        <v>6</v>
      </c>
    </row>
    <row r="93" spans="1:18" s="123" customFormat="1" ht="32.25" customHeight="1" thickTop="1" x14ac:dyDescent="0.2">
      <c r="A93" s="126"/>
      <c r="B93" s="126"/>
      <c r="H93" s="2" t="s">
        <v>40</v>
      </c>
      <c r="P93" s="2"/>
      <c r="Q93"/>
      <c r="R93" s="2" t="s">
        <v>40</v>
      </c>
    </row>
    <row r="94" spans="1:18" s="123" customFormat="1" ht="15.75" customHeight="1" x14ac:dyDescent="0.2">
      <c r="A94" s="42"/>
      <c r="B94" s="42"/>
      <c r="H94" s="206"/>
      <c r="R94" s="206"/>
    </row>
    <row r="95" spans="1:18" s="123" customFormat="1" ht="32.25" customHeight="1" x14ac:dyDescent="0.2">
      <c r="A95" s="209" t="s">
        <v>185</v>
      </c>
      <c r="B95" s="209"/>
      <c r="C95" s="209"/>
      <c r="D95" s="209"/>
      <c r="E95" s="209"/>
      <c r="F95" s="122"/>
      <c r="G95" s="122"/>
      <c r="H95" s="122">
        <v>72</v>
      </c>
      <c r="I95" s="209" t="s">
        <v>185</v>
      </c>
      <c r="J95" s="209"/>
      <c r="K95" s="209"/>
      <c r="L95" s="209"/>
      <c r="M95" s="209"/>
      <c r="N95" s="122"/>
      <c r="O95" s="122"/>
      <c r="P95" s="122"/>
      <c r="Q95" s="122"/>
      <c r="R95" s="122">
        <v>73</v>
      </c>
    </row>
    <row r="96" spans="1:18" s="123" customFormat="1" ht="26.25" customHeight="1" x14ac:dyDescent="0.2">
      <c r="A96" s="211" t="s">
        <v>122</v>
      </c>
      <c r="B96" s="211"/>
      <c r="C96" s="211"/>
      <c r="D96" s="211"/>
      <c r="E96" s="211"/>
      <c r="F96" s="211"/>
      <c r="G96" s="211"/>
      <c r="H96" s="211"/>
      <c r="I96" s="211" t="s">
        <v>122</v>
      </c>
      <c r="J96" s="211"/>
      <c r="K96" s="211"/>
      <c r="L96" s="211"/>
      <c r="M96" s="211"/>
      <c r="N96" s="211"/>
      <c r="O96" s="211"/>
      <c r="P96" s="211"/>
      <c r="Q96" s="211"/>
      <c r="R96" s="95"/>
    </row>
    <row r="97" spans="1:18" s="4" customFormat="1" ht="26.25" customHeight="1" thickBot="1" x14ac:dyDescent="0.25">
      <c r="A97" s="207" t="s">
        <v>282</v>
      </c>
      <c r="B97" s="96"/>
      <c r="C97" s="96"/>
      <c r="D97" s="96"/>
      <c r="E97" s="96"/>
      <c r="F97" s="96"/>
      <c r="G97" s="96"/>
      <c r="H97" s="96"/>
      <c r="I97" s="207" t="s">
        <v>282</v>
      </c>
      <c r="J97" s="96"/>
      <c r="K97" s="96"/>
      <c r="L97" s="96"/>
      <c r="M97" s="96"/>
      <c r="N97" s="96"/>
      <c r="O97" s="96"/>
      <c r="P97" s="96"/>
      <c r="Q97" s="96"/>
      <c r="R97" s="96"/>
    </row>
    <row r="98" spans="1:18" s="123" customFormat="1" ht="29.25" customHeight="1" thickTop="1" x14ac:dyDescent="0.2">
      <c r="A98" s="212" t="s">
        <v>269</v>
      </c>
      <c r="B98" s="214" t="s">
        <v>159</v>
      </c>
      <c r="C98" s="214"/>
      <c r="D98" s="214"/>
      <c r="E98" s="214"/>
      <c r="F98" s="214"/>
      <c r="G98" s="214"/>
      <c r="H98" s="214"/>
      <c r="I98" s="212" t="s">
        <v>269</v>
      </c>
      <c r="J98" s="214" t="s">
        <v>159</v>
      </c>
      <c r="K98" s="214"/>
      <c r="L98" s="214"/>
      <c r="M98" s="214"/>
      <c r="N98" s="214"/>
      <c r="O98" s="214"/>
      <c r="P98" s="214"/>
      <c r="Q98" s="214"/>
      <c r="R98" s="212" t="s">
        <v>24</v>
      </c>
    </row>
    <row r="99" spans="1:18" s="123" customFormat="1" ht="27.75" customHeight="1" x14ac:dyDescent="0.2">
      <c r="A99" s="213"/>
      <c r="B99" s="184" t="s">
        <v>7</v>
      </c>
      <c r="C99" s="184" t="s">
        <v>32</v>
      </c>
      <c r="D99" s="184" t="s">
        <v>11</v>
      </c>
      <c r="E99" s="184" t="s">
        <v>33</v>
      </c>
      <c r="F99" s="184" t="s">
        <v>13</v>
      </c>
      <c r="G99" s="184" t="s">
        <v>14</v>
      </c>
      <c r="H99" s="184" t="s">
        <v>15</v>
      </c>
      <c r="I99" s="213"/>
      <c r="J99" s="135" t="s">
        <v>16</v>
      </c>
      <c r="K99" s="135" t="s">
        <v>17</v>
      </c>
      <c r="L99" s="135" t="s">
        <v>36</v>
      </c>
      <c r="M99" s="135" t="s">
        <v>37</v>
      </c>
      <c r="N99" s="135" t="s">
        <v>38</v>
      </c>
      <c r="O99" s="135" t="s">
        <v>39</v>
      </c>
      <c r="P99" s="135" t="s">
        <v>22</v>
      </c>
      <c r="Q99" s="135" t="s">
        <v>23</v>
      </c>
      <c r="R99" s="225"/>
    </row>
    <row r="100" spans="1:18" s="123" customFormat="1" ht="32.25" customHeight="1" x14ac:dyDescent="0.2">
      <c r="A100" s="176" t="s">
        <v>251</v>
      </c>
      <c r="B100" s="181">
        <v>0</v>
      </c>
      <c r="C100" s="181">
        <v>0</v>
      </c>
      <c r="D100" s="181">
        <v>0</v>
      </c>
      <c r="E100" s="181">
        <v>0</v>
      </c>
      <c r="F100" s="181">
        <v>2</v>
      </c>
      <c r="G100" s="181">
        <v>0</v>
      </c>
      <c r="H100" s="181">
        <v>0</v>
      </c>
      <c r="I100" s="176" t="s">
        <v>251</v>
      </c>
      <c r="J100" s="185">
        <v>0</v>
      </c>
      <c r="K100" s="185">
        <v>0</v>
      </c>
      <c r="L100" s="185">
        <v>0</v>
      </c>
      <c r="M100" s="185">
        <v>0</v>
      </c>
      <c r="N100" s="185">
        <v>0</v>
      </c>
      <c r="O100" s="185">
        <v>0</v>
      </c>
      <c r="P100" s="185">
        <v>0</v>
      </c>
      <c r="Q100" s="185">
        <v>0</v>
      </c>
      <c r="R100" s="185">
        <f t="shared" ref="R100:R111" si="5">B100+C100+D100+E100+F100+G100+H100+J100+K100+L100+M100+N100+O100+P100+Q100</f>
        <v>2</v>
      </c>
    </row>
    <row r="101" spans="1:18" s="123" customFormat="1" ht="32.25" customHeight="1" x14ac:dyDescent="0.2">
      <c r="A101" s="176" t="s">
        <v>241</v>
      </c>
      <c r="B101" s="127">
        <v>0</v>
      </c>
      <c r="C101" s="127">
        <v>0</v>
      </c>
      <c r="D101" s="127">
        <v>0</v>
      </c>
      <c r="E101" s="127">
        <v>0</v>
      </c>
      <c r="F101" s="127">
        <v>0</v>
      </c>
      <c r="G101" s="127">
        <v>0</v>
      </c>
      <c r="H101" s="127">
        <v>0</v>
      </c>
      <c r="I101" s="176" t="s">
        <v>241</v>
      </c>
      <c r="J101" s="185">
        <v>0</v>
      </c>
      <c r="K101" s="185">
        <v>0</v>
      </c>
      <c r="L101" s="185">
        <v>0</v>
      </c>
      <c r="M101" s="185">
        <v>0</v>
      </c>
      <c r="N101" s="185">
        <v>0</v>
      </c>
      <c r="O101" s="185">
        <v>0</v>
      </c>
      <c r="P101" s="185">
        <v>0</v>
      </c>
      <c r="Q101" s="185">
        <v>2</v>
      </c>
      <c r="R101" s="185">
        <f t="shared" si="5"/>
        <v>2</v>
      </c>
    </row>
    <row r="102" spans="1:18" s="123" customFormat="1" ht="32.25" customHeight="1" x14ac:dyDescent="0.2">
      <c r="A102" s="176" t="s">
        <v>244</v>
      </c>
      <c r="B102" s="127">
        <v>1</v>
      </c>
      <c r="C102" s="127">
        <v>0</v>
      </c>
      <c r="D102" s="127">
        <v>0</v>
      </c>
      <c r="E102" s="127">
        <v>0</v>
      </c>
      <c r="F102" s="127">
        <v>2</v>
      </c>
      <c r="G102" s="127">
        <v>0</v>
      </c>
      <c r="H102" s="127">
        <v>0</v>
      </c>
      <c r="I102" s="176" t="s">
        <v>244</v>
      </c>
      <c r="J102" s="185">
        <v>0</v>
      </c>
      <c r="K102" s="185">
        <v>0</v>
      </c>
      <c r="L102" s="185">
        <v>0</v>
      </c>
      <c r="M102" s="185">
        <v>0</v>
      </c>
      <c r="N102" s="185">
        <v>0</v>
      </c>
      <c r="O102" s="185">
        <v>0</v>
      </c>
      <c r="P102" s="185">
        <v>0</v>
      </c>
      <c r="Q102" s="185">
        <v>0</v>
      </c>
      <c r="R102" s="185">
        <f t="shared" si="5"/>
        <v>3</v>
      </c>
    </row>
    <row r="103" spans="1:18" s="123" customFormat="1" ht="32.25" customHeight="1" x14ac:dyDescent="0.2">
      <c r="A103" s="176" t="s">
        <v>245</v>
      </c>
      <c r="B103" s="127">
        <v>0</v>
      </c>
      <c r="C103" s="127">
        <v>0</v>
      </c>
      <c r="D103" s="127">
        <v>0</v>
      </c>
      <c r="E103" s="127">
        <v>0</v>
      </c>
      <c r="F103" s="127">
        <v>1</v>
      </c>
      <c r="G103" s="127">
        <v>2</v>
      </c>
      <c r="H103" s="127">
        <v>0</v>
      </c>
      <c r="I103" s="176" t="s">
        <v>245</v>
      </c>
      <c r="J103" s="185">
        <v>0</v>
      </c>
      <c r="K103" s="185">
        <v>0</v>
      </c>
      <c r="L103" s="185">
        <v>0</v>
      </c>
      <c r="M103" s="185">
        <v>0</v>
      </c>
      <c r="N103" s="185">
        <v>0</v>
      </c>
      <c r="O103" s="185">
        <v>0</v>
      </c>
      <c r="P103" s="185">
        <v>0</v>
      </c>
      <c r="Q103" s="185">
        <v>0</v>
      </c>
      <c r="R103" s="185">
        <f t="shared" si="5"/>
        <v>3</v>
      </c>
    </row>
    <row r="104" spans="1:18" s="123" customFormat="1" ht="32.25" customHeight="1" x14ac:dyDescent="0.2">
      <c r="A104" s="176" t="s">
        <v>242</v>
      </c>
      <c r="B104" s="127">
        <v>0</v>
      </c>
      <c r="C104" s="127">
        <v>0</v>
      </c>
      <c r="D104" s="127">
        <v>0</v>
      </c>
      <c r="E104" s="127">
        <v>0</v>
      </c>
      <c r="F104" s="127">
        <v>2</v>
      </c>
      <c r="G104" s="127">
        <v>0</v>
      </c>
      <c r="H104" s="127">
        <v>0</v>
      </c>
      <c r="I104" s="176" t="s">
        <v>242</v>
      </c>
      <c r="J104" s="185">
        <v>0</v>
      </c>
      <c r="K104" s="185">
        <v>0</v>
      </c>
      <c r="L104" s="185">
        <v>0</v>
      </c>
      <c r="M104" s="185">
        <v>0</v>
      </c>
      <c r="N104" s="185">
        <v>0</v>
      </c>
      <c r="O104" s="185">
        <v>0</v>
      </c>
      <c r="P104" s="185">
        <v>0</v>
      </c>
      <c r="Q104" s="185">
        <v>0</v>
      </c>
      <c r="R104" s="185">
        <f t="shared" si="5"/>
        <v>2</v>
      </c>
    </row>
    <row r="105" spans="1:18" s="123" customFormat="1" ht="32.25" customHeight="1" x14ac:dyDescent="0.2">
      <c r="A105" s="176" t="s">
        <v>243</v>
      </c>
      <c r="B105" s="127">
        <v>0</v>
      </c>
      <c r="C105" s="127">
        <v>0</v>
      </c>
      <c r="D105" s="127">
        <v>0</v>
      </c>
      <c r="E105" s="127">
        <v>0</v>
      </c>
      <c r="F105" s="127">
        <v>5</v>
      </c>
      <c r="G105" s="127">
        <v>0</v>
      </c>
      <c r="H105" s="127">
        <v>0</v>
      </c>
      <c r="I105" s="176" t="s">
        <v>243</v>
      </c>
      <c r="J105" s="185">
        <v>0</v>
      </c>
      <c r="K105" s="185">
        <v>0</v>
      </c>
      <c r="L105" s="185">
        <v>0</v>
      </c>
      <c r="M105" s="185">
        <v>0</v>
      </c>
      <c r="N105" s="185">
        <v>0</v>
      </c>
      <c r="O105" s="185">
        <v>0</v>
      </c>
      <c r="P105" s="185">
        <v>0</v>
      </c>
      <c r="Q105" s="185">
        <v>0</v>
      </c>
      <c r="R105" s="185">
        <f t="shared" si="5"/>
        <v>5</v>
      </c>
    </row>
    <row r="106" spans="1:18" s="123" customFormat="1" ht="32.25" customHeight="1" x14ac:dyDescent="0.2">
      <c r="A106" s="176" t="s">
        <v>263</v>
      </c>
      <c r="B106" s="127">
        <v>0</v>
      </c>
      <c r="C106" s="127">
        <v>1</v>
      </c>
      <c r="D106" s="127">
        <v>0</v>
      </c>
      <c r="E106" s="127">
        <v>0</v>
      </c>
      <c r="F106" s="127">
        <v>1</v>
      </c>
      <c r="G106" s="127">
        <v>0</v>
      </c>
      <c r="H106" s="127">
        <v>0</v>
      </c>
      <c r="I106" s="176" t="s">
        <v>263</v>
      </c>
      <c r="J106" s="185">
        <v>0</v>
      </c>
      <c r="K106" s="185">
        <v>0</v>
      </c>
      <c r="L106" s="185">
        <v>0</v>
      </c>
      <c r="M106" s="185">
        <v>0</v>
      </c>
      <c r="N106" s="185">
        <v>0</v>
      </c>
      <c r="O106" s="185">
        <v>0</v>
      </c>
      <c r="P106" s="185">
        <v>0</v>
      </c>
      <c r="Q106" s="185">
        <v>0</v>
      </c>
      <c r="R106" s="185">
        <f t="shared" si="5"/>
        <v>2</v>
      </c>
    </row>
    <row r="107" spans="1:18" s="123" customFormat="1" ht="32.25" customHeight="1" x14ac:dyDescent="0.2">
      <c r="A107" s="176" t="s">
        <v>246</v>
      </c>
      <c r="B107" s="127">
        <v>0</v>
      </c>
      <c r="C107" s="127">
        <v>0</v>
      </c>
      <c r="D107" s="127">
        <v>0</v>
      </c>
      <c r="E107" s="127">
        <v>0</v>
      </c>
      <c r="F107" s="127">
        <v>0</v>
      </c>
      <c r="G107" s="127">
        <v>4</v>
      </c>
      <c r="H107" s="127">
        <v>0</v>
      </c>
      <c r="I107" s="176" t="s">
        <v>246</v>
      </c>
      <c r="J107" s="185">
        <v>0</v>
      </c>
      <c r="K107" s="185">
        <v>0</v>
      </c>
      <c r="L107" s="185">
        <v>0</v>
      </c>
      <c r="M107" s="185">
        <v>0</v>
      </c>
      <c r="N107" s="185">
        <v>0</v>
      </c>
      <c r="O107" s="185">
        <v>0</v>
      </c>
      <c r="P107" s="185">
        <v>0</v>
      </c>
      <c r="Q107" s="185">
        <v>0</v>
      </c>
      <c r="R107" s="185">
        <f t="shared" si="5"/>
        <v>4</v>
      </c>
    </row>
    <row r="108" spans="1:18" s="123" customFormat="1" ht="32.25" customHeight="1" x14ac:dyDescent="0.2">
      <c r="A108" s="176" t="s">
        <v>247</v>
      </c>
      <c r="B108" s="127">
        <v>0</v>
      </c>
      <c r="C108" s="127">
        <v>0</v>
      </c>
      <c r="D108" s="127">
        <v>0</v>
      </c>
      <c r="E108" s="127">
        <v>0</v>
      </c>
      <c r="F108" s="127">
        <v>0</v>
      </c>
      <c r="G108" s="127">
        <v>3</v>
      </c>
      <c r="H108" s="127">
        <v>0</v>
      </c>
      <c r="I108" s="176" t="s">
        <v>247</v>
      </c>
      <c r="J108" s="185">
        <v>0</v>
      </c>
      <c r="K108" s="185">
        <v>0</v>
      </c>
      <c r="L108" s="185">
        <v>0</v>
      </c>
      <c r="M108" s="185">
        <v>0</v>
      </c>
      <c r="N108" s="185">
        <v>0</v>
      </c>
      <c r="O108" s="185">
        <v>0</v>
      </c>
      <c r="P108" s="185">
        <v>0</v>
      </c>
      <c r="Q108" s="185">
        <v>0</v>
      </c>
      <c r="R108" s="185">
        <f t="shared" si="5"/>
        <v>3</v>
      </c>
    </row>
    <row r="109" spans="1:18" s="123" customFormat="1" ht="32.25" customHeight="1" x14ac:dyDescent="0.2">
      <c r="A109" s="176" t="s">
        <v>248</v>
      </c>
      <c r="B109" s="127">
        <v>0</v>
      </c>
      <c r="C109" s="127">
        <v>0</v>
      </c>
      <c r="D109" s="127">
        <v>0</v>
      </c>
      <c r="E109" s="127">
        <v>0</v>
      </c>
      <c r="F109" s="127">
        <v>0</v>
      </c>
      <c r="G109" s="127">
        <v>1</v>
      </c>
      <c r="H109" s="127">
        <v>0</v>
      </c>
      <c r="I109" s="176" t="s">
        <v>248</v>
      </c>
      <c r="J109" s="185">
        <v>0</v>
      </c>
      <c r="K109" s="185">
        <v>0</v>
      </c>
      <c r="L109" s="185">
        <v>0</v>
      </c>
      <c r="M109" s="185">
        <v>0</v>
      </c>
      <c r="N109" s="185">
        <v>0</v>
      </c>
      <c r="O109" s="185">
        <v>0</v>
      </c>
      <c r="P109" s="185">
        <v>0</v>
      </c>
      <c r="Q109" s="185">
        <v>0</v>
      </c>
      <c r="R109" s="185">
        <f t="shared" si="5"/>
        <v>1</v>
      </c>
    </row>
    <row r="110" spans="1:18" s="123" customFormat="1" ht="32.25" customHeight="1" x14ac:dyDescent="0.2">
      <c r="A110" s="176" t="s">
        <v>250</v>
      </c>
      <c r="B110" s="127">
        <v>0</v>
      </c>
      <c r="C110" s="127">
        <v>1</v>
      </c>
      <c r="D110" s="127">
        <v>0</v>
      </c>
      <c r="E110" s="127">
        <v>0</v>
      </c>
      <c r="F110" s="127">
        <v>1</v>
      </c>
      <c r="G110" s="127">
        <v>1</v>
      </c>
      <c r="H110" s="127">
        <v>0</v>
      </c>
      <c r="I110" s="176" t="s">
        <v>250</v>
      </c>
      <c r="J110" s="185">
        <v>0</v>
      </c>
      <c r="K110" s="185">
        <v>0</v>
      </c>
      <c r="L110" s="185">
        <v>0</v>
      </c>
      <c r="M110" s="185">
        <v>0</v>
      </c>
      <c r="N110" s="185">
        <v>0</v>
      </c>
      <c r="O110" s="185">
        <v>0</v>
      </c>
      <c r="P110" s="185">
        <v>0</v>
      </c>
      <c r="Q110" s="185">
        <v>0</v>
      </c>
      <c r="R110" s="185">
        <f t="shared" si="5"/>
        <v>3</v>
      </c>
    </row>
    <row r="111" spans="1:18" s="123" customFormat="1" ht="32.25" customHeight="1" x14ac:dyDescent="0.2">
      <c r="A111" s="201" t="s">
        <v>249</v>
      </c>
      <c r="B111" s="157">
        <v>0</v>
      </c>
      <c r="C111" s="157">
        <v>0</v>
      </c>
      <c r="D111" s="157">
        <v>0</v>
      </c>
      <c r="E111" s="157">
        <v>0</v>
      </c>
      <c r="F111" s="157">
        <v>0</v>
      </c>
      <c r="G111" s="157">
        <v>0</v>
      </c>
      <c r="H111" s="157">
        <v>0</v>
      </c>
      <c r="I111" s="201" t="s">
        <v>249</v>
      </c>
      <c r="J111" s="203">
        <v>0</v>
      </c>
      <c r="K111" s="203">
        <v>0</v>
      </c>
      <c r="L111" s="203">
        <v>1</v>
      </c>
      <c r="M111" s="203">
        <v>0</v>
      </c>
      <c r="N111" s="203">
        <v>0</v>
      </c>
      <c r="O111" s="203">
        <v>0</v>
      </c>
      <c r="P111" s="203">
        <v>0</v>
      </c>
      <c r="Q111" s="203">
        <v>0</v>
      </c>
      <c r="R111" s="203">
        <f t="shared" si="5"/>
        <v>1</v>
      </c>
    </row>
    <row r="112" spans="1:18" s="123" customFormat="1" ht="33.75" customHeight="1" thickBot="1" x14ac:dyDescent="0.25">
      <c r="A112" s="202" t="s">
        <v>145</v>
      </c>
      <c r="B112" s="196">
        <f>B5+B6+B7+B8+B9+B10+B11+B12+B13+B14+B15+B16+B24+B25+B26+B27+B28+B29+B30+B31+B32+B33+B34+B35+B43+B44+B45+B46+B47+B48+B49+B50+B51+B52+B53+B54+B62+B63+B64+B65+B66+B67+B68+B69+B70+B71+B72+B73+B81+B82+B83+B84+B85+B86+B87+B88+B89+B90+B91+B92+B100+B101+B102+B103+B104+B105+B106+B107+B108+B109+B110+B111</f>
        <v>114</v>
      </c>
      <c r="C112" s="196">
        <f t="shared" ref="C112:H112" si="6">C5+C6+C7+C8+C9+C10+C11+C12+C13+C14+C15+C16+C24+C25+C26+C27+C28+C29+C30+C31+C32+C33+C34+C35+C43+C44+C45+C46+C47+C48+C49+C50+C51+C52+C53+C54+C62+C63+C64+C65+C66+C67+C68+C69+C70+C71+C72+C73+C81+C82+C83+C84+C85+C86+C87+C88+C89+C90+C91+C92+C100+C101+C102+C103+C104+C105+C106+C107+C108+C109+C110+C111</f>
        <v>72</v>
      </c>
      <c r="D112" s="196">
        <f t="shared" si="6"/>
        <v>154</v>
      </c>
      <c r="E112" s="196">
        <f t="shared" si="6"/>
        <v>63</v>
      </c>
      <c r="F112" s="196">
        <f t="shared" si="6"/>
        <v>447</v>
      </c>
      <c r="G112" s="196">
        <f t="shared" si="6"/>
        <v>170</v>
      </c>
      <c r="H112" s="196">
        <f t="shared" si="6"/>
        <v>40</v>
      </c>
      <c r="I112" s="202" t="s">
        <v>145</v>
      </c>
      <c r="J112" s="196">
        <f t="shared" ref="J112" si="7">J5+J6+J7+J8+J9+J10+J11+J12+J13+J14+J15+J16+J24+J25+J26+J27+J28+J29+J30+J31+J32+J33+J34+J35+J43+J44+J45+J46+J47+J48+J49+J50+J51+J52+J53+J54+J62+J63+J64+J65+J66+J67+J68+J69+J70+J71+J72+J73+J81+J82+J83+J84+J85+J86+J87+J88+J89+J90+J91+J92+J100+J101+J102+J103+J104+J105+J106+J107+J108+J109+J110+J111</f>
        <v>57</v>
      </c>
      <c r="K112" s="196">
        <f t="shared" ref="K112" si="8">K5+K6+K7+K8+K9+K10+K11+K12+K13+K14+K15+K16+K24+K25+K26+K27+K28+K29+K30+K31+K32+K33+K34+K35+K43+K44+K45+K46+K47+K48+K49+K50+K51+K52+K53+K54+K62+K63+K64+K65+K66+K67+K68+K69+K70+K71+K72+K73+K81+K82+K83+K84+K85+K86+K87+K88+K89+K90+K91+K92+K100+K101+K102+K103+K104+K105+K106+K107+K108+K109+K110+K111</f>
        <v>35</v>
      </c>
      <c r="L112" s="196">
        <f t="shared" ref="L112" si="9">L5+L6+L7+L8+L9+L10+L11+L12+L13+L14+L15+L16+L24+L25+L26+L27+L28+L29+L30+L31+L32+L33+L34+L35+L43+L44+L45+L46+L47+L48+L49+L50+L51+L52+L53+L54+L62+L63+L64+L65+L66+L67+L68+L69+L70+L71+L72+L73+L81+L82+L83+L84+L85+L86+L87+L88+L89+L90+L91+L92+L100+L101+L102+L103+L104+L105+L106+L107+L108+L109+L110+L111</f>
        <v>48</v>
      </c>
      <c r="M112" s="196">
        <f t="shared" ref="M112" si="10">M5+M6+M7+M8+M9+M10+M11+M12+M13+M14+M15+M16+M24+M25+M26+M27+M28+M29+M30+M31+M32+M33+M34+M35+M43+M44+M45+M46+M47+M48+M49+M50+M51+M52+M53+M54+M62+M63+M64+M65+M66+M67+M68+M69+M70+M71+M72+M73+M81+M82+M83+M84+M85+M86+M87+M88+M89+M90+M91+M92+M100+M101+M102+M103+M104+M105+M106+M107+M108+M109+M110+M111</f>
        <v>58</v>
      </c>
      <c r="N112" s="196">
        <f t="shared" ref="N112" si="11">N5+N6+N7+N8+N9+N10+N11+N12+N13+N14+N15+N16+N24+N25+N26+N27+N28+N29+N30+N31+N32+N33+N34+N35+N43+N44+N45+N46+N47+N48+N49+N50+N51+N52+N53+N54+N62+N63+N64+N65+N66+N67+N68+N69+N70+N71+N72+N73+N81+N82+N83+N84+N85+N86+N87+N88+N89+N90+N91+N92+N100+N101+N102+N103+N104+N105+N106+N107+N108+N109+N110+N111</f>
        <v>38</v>
      </c>
      <c r="O112" s="196">
        <f t="shared" ref="O112" si="12">O5+O6+O7+O8+O9+O10+O11+O12+O13+O14+O15+O16+O24+O25+O26+O27+O28+O29+O30+O31+O32+O33+O34+O35+O43+O44+O45+O46+O47+O48+O49+O50+O51+O52+O53+O54+O62+O63+O64+O65+O66+O67+O68+O69+O70+O71+O72+O73+O81+O82+O83+O84+O85+O86+O87+O88+O89+O90+O91+O92+O100+O101+O102+O103+O104+O105+O106+O107+O108+O109+O110+O111</f>
        <v>80</v>
      </c>
      <c r="P112" s="196">
        <f t="shared" ref="P112" si="13">P5+P6+P7+P8+P9+P10+P11+P12+P13+P14+P15+P16+P24+P25+P26+P27+P28+P29+P30+P31+P32+P33+P34+P35+P43+P44+P45+P46+P47+P48+P49+P50+P51+P52+P53+P54+P62+P63+P64+P65+P66+P67+P68+P69+P70+P71+P72+P73+P81+P82+P83+P84+P85+P86+P87+P88+P89+P90+P91+P92+P100+P101+P102+P103+P104+P105+P106+P107+P108+P109+P110+P111</f>
        <v>79</v>
      </c>
      <c r="Q112" s="196">
        <f t="shared" ref="Q112" si="14">Q5+Q6+Q7+Q8+Q9+Q10+Q11+Q12+Q13+Q14+Q15+Q16+Q24+Q25+Q26+Q27+Q28+Q29+Q30+Q31+Q32+Q33+Q34+Q35+Q43+Q44+Q45+Q46+Q47+Q48+Q49+Q50+Q51+Q52+Q53+Q54+Q62+Q63+Q64+Q65+Q66+Q67+Q68+Q69+Q70+Q71+Q72+Q73+Q81+Q82+Q83+Q84+Q85+Q86+Q87+Q88+Q89+Q90+Q91+Q92+Q100+Q101+Q102+Q103+Q104+Q105+Q106+Q107+Q108+Q109+Q110+Q111</f>
        <v>100</v>
      </c>
      <c r="R112" s="196">
        <f t="shared" ref="R112" si="15">R5+R6+R7+R8+R9+R10+R11+R12+R13+R14+R15+R16+R24+R25+R26+R27+R28+R29+R30+R31+R32+R33+R34+R35+R43+R44+R45+R46+R47+R48+R49+R50+R51+R52+R53+R54+R62+R63+R64+R65+R66+R67+R68+R69+R70+R71+R72+R73+R81+R82+R83+R84+R85+R86+R87+R88+R89+R90+R91+R92+R100+R101+R102+R103+R104+R105+R106+R107+R108+R109+R110+R111</f>
        <v>1555</v>
      </c>
    </row>
    <row r="113" spans="1:18" s="123" customFormat="1" ht="28.5" customHeight="1" thickTop="1" x14ac:dyDescent="0.2">
      <c r="A113" s="42"/>
      <c r="B113" s="42"/>
      <c r="H113" s="2" t="s">
        <v>40</v>
      </c>
    </row>
    <row r="114" spans="1:18" s="123" customFormat="1" ht="32.25" customHeight="1" x14ac:dyDescent="0.2">
      <c r="A114" s="209" t="s">
        <v>185</v>
      </c>
      <c r="B114" s="209"/>
      <c r="C114" s="209"/>
      <c r="D114" s="209"/>
      <c r="E114" s="209"/>
      <c r="F114" s="122"/>
      <c r="G114" s="122"/>
      <c r="H114" s="122">
        <v>74</v>
      </c>
      <c r="I114" s="209" t="s">
        <v>185</v>
      </c>
      <c r="J114" s="209"/>
      <c r="K114" s="209"/>
      <c r="L114" s="209"/>
      <c r="M114" s="209"/>
      <c r="N114" s="122"/>
      <c r="O114" s="122"/>
      <c r="P114" s="122"/>
      <c r="Q114" s="122"/>
      <c r="R114" s="122">
        <v>75</v>
      </c>
    </row>
  </sheetData>
  <mergeCells count="54">
    <mergeCell ref="R22:R23"/>
    <mergeCell ref="I38:M38"/>
    <mergeCell ref="R3:R4"/>
    <mergeCell ref="A19:E19"/>
    <mergeCell ref="A22:A23"/>
    <mergeCell ref="I19:M19"/>
    <mergeCell ref="A20:H20"/>
    <mergeCell ref="I20:Q20"/>
    <mergeCell ref="B22:H22"/>
    <mergeCell ref="I22:I23"/>
    <mergeCell ref="J22:Q22"/>
    <mergeCell ref="A38:E38"/>
    <mergeCell ref="A1:H1"/>
    <mergeCell ref="A3:A4"/>
    <mergeCell ref="B3:H3"/>
    <mergeCell ref="I3:I4"/>
    <mergeCell ref="I1:Q1"/>
    <mergeCell ref="J3:Q3"/>
    <mergeCell ref="A57:E57"/>
    <mergeCell ref="A60:A61"/>
    <mergeCell ref="A76:E76"/>
    <mergeCell ref="A58:H58"/>
    <mergeCell ref="B60:H60"/>
    <mergeCell ref="A39:H39"/>
    <mergeCell ref="I39:Q39"/>
    <mergeCell ref="B41:H41"/>
    <mergeCell ref="I41:I42"/>
    <mergeCell ref="J41:Q41"/>
    <mergeCell ref="A41:A42"/>
    <mergeCell ref="R41:R42"/>
    <mergeCell ref="R98:R99"/>
    <mergeCell ref="I114:M114"/>
    <mergeCell ref="R60:R61"/>
    <mergeCell ref="I76:M76"/>
    <mergeCell ref="R79:R80"/>
    <mergeCell ref="I98:I99"/>
    <mergeCell ref="J98:Q98"/>
    <mergeCell ref="I57:M57"/>
    <mergeCell ref="I58:Q58"/>
    <mergeCell ref="I60:I61"/>
    <mergeCell ref="J60:Q60"/>
    <mergeCell ref="A77:H77"/>
    <mergeCell ref="I77:Q77"/>
    <mergeCell ref="B79:H79"/>
    <mergeCell ref="I79:I80"/>
    <mergeCell ref="J79:Q79"/>
    <mergeCell ref="A79:A80"/>
    <mergeCell ref="A114:E114"/>
    <mergeCell ref="I95:M95"/>
    <mergeCell ref="A96:H96"/>
    <mergeCell ref="I96:Q96"/>
    <mergeCell ref="A95:E95"/>
    <mergeCell ref="A98:A99"/>
    <mergeCell ref="B98:H98"/>
  </mergeCells>
  <printOptions horizontalCentered="1"/>
  <pageMargins left="0.511811023622047" right="0.511811023622047" top="0.511811024" bottom="0.196850393700787" header="0.31496062992126" footer="0.31496062992126"/>
  <pageSetup paperSize="9" scale="95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61"/>
  <sheetViews>
    <sheetView rightToLeft="1" view="pageBreakPreview" topLeftCell="C1" zoomScaleSheetLayoutView="100" workbookViewId="0">
      <selection activeCell="I21" sqref="I21"/>
    </sheetView>
  </sheetViews>
  <sheetFormatPr defaultRowHeight="14.25" x14ac:dyDescent="0.2"/>
  <cols>
    <col min="1" max="1" width="37.375" style="13" customWidth="1"/>
    <col min="2" max="6" width="10.875" style="13" customWidth="1"/>
    <col min="7" max="7" width="10.875" style="123" customWidth="1"/>
    <col min="8" max="8" width="10.875" style="13" customWidth="1"/>
    <col min="9" max="9" width="37.125" style="13" customWidth="1"/>
    <col min="10" max="17" width="9.375" style="13" customWidth="1"/>
    <col min="18" max="18" width="10.875" style="13" customWidth="1"/>
    <col min="19" max="229" width="9.125" style="13"/>
    <col min="230" max="230" width="27.25" style="13" customWidth="1"/>
    <col min="231" max="231" width="8.625" style="13" customWidth="1"/>
    <col min="232" max="240" width="8.75" style="13" customWidth="1"/>
    <col min="241" max="241" width="33.375" style="13" customWidth="1"/>
    <col min="242" max="242" width="8.75" style="13" customWidth="1"/>
    <col min="243" max="243" width="9.875" style="13" customWidth="1"/>
    <col min="244" max="251" width="8.75" style="13" customWidth="1"/>
    <col min="252" max="252" width="12.375" style="13" customWidth="1"/>
    <col min="253" max="485" width="9.125" style="13"/>
    <col min="486" max="486" width="27.25" style="13" customWidth="1"/>
    <col min="487" max="487" width="8.625" style="13" customWidth="1"/>
    <col min="488" max="496" width="8.75" style="13" customWidth="1"/>
    <col min="497" max="497" width="33.375" style="13" customWidth="1"/>
    <col min="498" max="498" width="8.75" style="13" customWidth="1"/>
    <col min="499" max="499" width="9.875" style="13" customWidth="1"/>
    <col min="500" max="507" width="8.75" style="13" customWidth="1"/>
    <col min="508" max="508" width="12.375" style="13" customWidth="1"/>
    <col min="509" max="741" width="9.125" style="13"/>
    <col min="742" max="742" width="27.25" style="13" customWidth="1"/>
    <col min="743" max="743" width="8.625" style="13" customWidth="1"/>
    <col min="744" max="752" width="8.75" style="13" customWidth="1"/>
    <col min="753" max="753" width="33.375" style="13" customWidth="1"/>
    <col min="754" max="754" width="8.75" style="13" customWidth="1"/>
    <col min="755" max="755" width="9.875" style="13" customWidth="1"/>
    <col min="756" max="763" width="8.75" style="13" customWidth="1"/>
    <col min="764" max="764" width="12.375" style="13" customWidth="1"/>
    <col min="765" max="997" width="9.125" style="13"/>
    <col min="998" max="998" width="27.25" style="13" customWidth="1"/>
    <col min="999" max="999" width="8.625" style="13" customWidth="1"/>
    <col min="1000" max="1008" width="8.75" style="13" customWidth="1"/>
    <col min="1009" max="1009" width="33.375" style="13" customWidth="1"/>
    <col min="1010" max="1010" width="8.75" style="13" customWidth="1"/>
    <col min="1011" max="1011" width="9.875" style="13" customWidth="1"/>
    <col min="1012" max="1019" width="8.75" style="13" customWidth="1"/>
    <col min="1020" max="1020" width="12.375" style="13" customWidth="1"/>
    <col min="1021" max="1253" width="9.125" style="13"/>
    <col min="1254" max="1254" width="27.25" style="13" customWidth="1"/>
    <col min="1255" max="1255" width="8.625" style="13" customWidth="1"/>
    <col min="1256" max="1264" width="8.75" style="13" customWidth="1"/>
    <col min="1265" max="1265" width="33.375" style="13" customWidth="1"/>
    <col min="1266" max="1266" width="8.75" style="13" customWidth="1"/>
    <col min="1267" max="1267" width="9.875" style="13" customWidth="1"/>
    <col min="1268" max="1275" width="8.75" style="13" customWidth="1"/>
    <col min="1276" max="1276" width="12.375" style="13" customWidth="1"/>
    <col min="1277" max="1509" width="9.125" style="13"/>
    <col min="1510" max="1510" width="27.25" style="13" customWidth="1"/>
    <col min="1511" max="1511" width="8.625" style="13" customWidth="1"/>
    <col min="1512" max="1520" width="8.75" style="13" customWidth="1"/>
    <col min="1521" max="1521" width="33.375" style="13" customWidth="1"/>
    <col min="1522" max="1522" width="8.75" style="13" customWidth="1"/>
    <col min="1523" max="1523" width="9.875" style="13" customWidth="1"/>
    <col min="1524" max="1531" width="8.75" style="13" customWidth="1"/>
    <col min="1532" max="1532" width="12.375" style="13" customWidth="1"/>
    <col min="1533" max="1765" width="9.125" style="13"/>
    <col min="1766" max="1766" width="27.25" style="13" customWidth="1"/>
    <col min="1767" max="1767" width="8.625" style="13" customWidth="1"/>
    <col min="1768" max="1776" width="8.75" style="13" customWidth="1"/>
    <col min="1777" max="1777" width="33.375" style="13" customWidth="1"/>
    <col min="1778" max="1778" width="8.75" style="13" customWidth="1"/>
    <col min="1779" max="1779" width="9.875" style="13" customWidth="1"/>
    <col min="1780" max="1787" width="8.75" style="13" customWidth="1"/>
    <col min="1788" max="1788" width="12.375" style="13" customWidth="1"/>
    <col min="1789" max="2021" width="9.125" style="13"/>
    <col min="2022" max="2022" width="27.25" style="13" customWidth="1"/>
    <col min="2023" max="2023" width="8.625" style="13" customWidth="1"/>
    <col min="2024" max="2032" width="8.75" style="13" customWidth="1"/>
    <col min="2033" max="2033" width="33.375" style="13" customWidth="1"/>
    <col min="2034" max="2034" width="8.75" style="13" customWidth="1"/>
    <col min="2035" max="2035" width="9.875" style="13" customWidth="1"/>
    <col min="2036" max="2043" width="8.75" style="13" customWidth="1"/>
    <col min="2044" max="2044" width="12.375" style="13" customWidth="1"/>
    <col min="2045" max="2277" width="9.125" style="13"/>
    <col min="2278" max="2278" width="27.25" style="13" customWidth="1"/>
    <col min="2279" max="2279" width="8.625" style="13" customWidth="1"/>
    <col min="2280" max="2288" width="8.75" style="13" customWidth="1"/>
    <col min="2289" max="2289" width="33.375" style="13" customWidth="1"/>
    <col min="2290" max="2290" width="8.75" style="13" customWidth="1"/>
    <col min="2291" max="2291" width="9.875" style="13" customWidth="1"/>
    <col min="2292" max="2299" width="8.75" style="13" customWidth="1"/>
    <col min="2300" max="2300" width="12.375" style="13" customWidth="1"/>
    <col min="2301" max="2533" width="9.125" style="13"/>
    <col min="2534" max="2534" width="27.25" style="13" customWidth="1"/>
    <col min="2535" max="2535" width="8.625" style="13" customWidth="1"/>
    <col min="2536" max="2544" width="8.75" style="13" customWidth="1"/>
    <col min="2545" max="2545" width="33.375" style="13" customWidth="1"/>
    <col min="2546" max="2546" width="8.75" style="13" customWidth="1"/>
    <col min="2547" max="2547" width="9.875" style="13" customWidth="1"/>
    <col min="2548" max="2555" width="8.75" style="13" customWidth="1"/>
    <col min="2556" max="2556" width="12.375" style="13" customWidth="1"/>
    <col min="2557" max="2789" width="9.125" style="13"/>
    <col min="2790" max="2790" width="27.25" style="13" customWidth="1"/>
    <col min="2791" max="2791" width="8.625" style="13" customWidth="1"/>
    <col min="2792" max="2800" width="8.75" style="13" customWidth="1"/>
    <col min="2801" max="2801" width="33.375" style="13" customWidth="1"/>
    <col min="2802" max="2802" width="8.75" style="13" customWidth="1"/>
    <col min="2803" max="2803" width="9.875" style="13" customWidth="1"/>
    <col min="2804" max="2811" width="8.75" style="13" customWidth="1"/>
    <col min="2812" max="2812" width="12.375" style="13" customWidth="1"/>
    <col min="2813" max="3045" width="9.125" style="13"/>
    <col min="3046" max="3046" width="27.25" style="13" customWidth="1"/>
    <col min="3047" max="3047" width="8.625" style="13" customWidth="1"/>
    <col min="3048" max="3056" width="8.75" style="13" customWidth="1"/>
    <col min="3057" max="3057" width="33.375" style="13" customWidth="1"/>
    <col min="3058" max="3058" width="8.75" style="13" customWidth="1"/>
    <col min="3059" max="3059" width="9.875" style="13" customWidth="1"/>
    <col min="3060" max="3067" width="8.75" style="13" customWidth="1"/>
    <col min="3068" max="3068" width="12.375" style="13" customWidth="1"/>
    <col min="3069" max="3301" width="9.125" style="13"/>
    <col min="3302" max="3302" width="27.25" style="13" customWidth="1"/>
    <col min="3303" max="3303" width="8.625" style="13" customWidth="1"/>
    <col min="3304" max="3312" width="8.75" style="13" customWidth="1"/>
    <col min="3313" max="3313" width="33.375" style="13" customWidth="1"/>
    <col min="3314" max="3314" width="8.75" style="13" customWidth="1"/>
    <col min="3315" max="3315" width="9.875" style="13" customWidth="1"/>
    <col min="3316" max="3323" width="8.75" style="13" customWidth="1"/>
    <col min="3324" max="3324" width="12.375" style="13" customWidth="1"/>
    <col min="3325" max="3557" width="9.125" style="13"/>
    <col min="3558" max="3558" width="27.25" style="13" customWidth="1"/>
    <col min="3559" max="3559" width="8.625" style="13" customWidth="1"/>
    <col min="3560" max="3568" width="8.75" style="13" customWidth="1"/>
    <col min="3569" max="3569" width="33.375" style="13" customWidth="1"/>
    <col min="3570" max="3570" width="8.75" style="13" customWidth="1"/>
    <col min="3571" max="3571" width="9.875" style="13" customWidth="1"/>
    <col min="3572" max="3579" width="8.75" style="13" customWidth="1"/>
    <col min="3580" max="3580" width="12.375" style="13" customWidth="1"/>
    <col min="3581" max="3813" width="9.125" style="13"/>
    <col min="3814" max="3814" width="27.25" style="13" customWidth="1"/>
    <col min="3815" max="3815" width="8.625" style="13" customWidth="1"/>
    <col min="3816" max="3824" width="8.75" style="13" customWidth="1"/>
    <col min="3825" max="3825" width="33.375" style="13" customWidth="1"/>
    <col min="3826" max="3826" width="8.75" style="13" customWidth="1"/>
    <col min="3827" max="3827" width="9.875" style="13" customWidth="1"/>
    <col min="3828" max="3835" width="8.75" style="13" customWidth="1"/>
    <col min="3836" max="3836" width="12.375" style="13" customWidth="1"/>
    <col min="3837" max="4069" width="9.125" style="13"/>
    <col min="4070" max="4070" width="27.25" style="13" customWidth="1"/>
    <col min="4071" max="4071" width="8.625" style="13" customWidth="1"/>
    <col min="4072" max="4080" width="8.75" style="13" customWidth="1"/>
    <col min="4081" max="4081" width="33.375" style="13" customWidth="1"/>
    <col min="4082" max="4082" width="8.75" style="13" customWidth="1"/>
    <col min="4083" max="4083" width="9.875" style="13" customWidth="1"/>
    <col min="4084" max="4091" width="8.75" style="13" customWidth="1"/>
    <col min="4092" max="4092" width="12.375" style="13" customWidth="1"/>
    <col min="4093" max="4325" width="9.125" style="13"/>
    <col min="4326" max="4326" width="27.25" style="13" customWidth="1"/>
    <col min="4327" max="4327" width="8.625" style="13" customWidth="1"/>
    <col min="4328" max="4336" width="8.75" style="13" customWidth="1"/>
    <col min="4337" max="4337" width="33.375" style="13" customWidth="1"/>
    <col min="4338" max="4338" width="8.75" style="13" customWidth="1"/>
    <col min="4339" max="4339" width="9.875" style="13" customWidth="1"/>
    <col min="4340" max="4347" width="8.75" style="13" customWidth="1"/>
    <col min="4348" max="4348" width="12.375" style="13" customWidth="1"/>
    <col min="4349" max="4581" width="9.125" style="13"/>
    <col min="4582" max="4582" width="27.25" style="13" customWidth="1"/>
    <col min="4583" max="4583" width="8.625" style="13" customWidth="1"/>
    <col min="4584" max="4592" width="8.75" style="13" customWidth="1"/>
    <col min="4593" max="4593" width="33.375" style="13" customWidth="1"/>
    <col min="4594" max="4594" width="8.75" style="13" customWidth="1"/>
    <col min="4595" max="4595" width="9.875" style="13" customWidth="1"/>
    <col min="4596" max="4603" width="8.75" style="13" customWidth="1"/>
    <col min="4604" max="4604" width="12.375" style="13" customWidth="1"/>
    <col min="4605" max="4837" width="9.125" style="13"/>
    <col min="4838" max="4838" width="27.25" style="13" customWidth="1"/>
    <col min="4839" max="4839" width="8.625" style="13" customWidth="1"/>
    <col min="4840" max="4848" width="8.75" style="13" customWidth="1"/>
    <col min="4849" max="4849" width="33.375" style="13" customWidth="1"/>
    <col min="4850" max="4850" width="8.75" style="13" customWidth="1"/>
    <col min="4851" max="4851" width="9.875" style="13" customWidth="1"/>
    <col min="4852" max="4859" width="8.75" style="13" customWidth="1"/>
    <col min="4860" max="4860" width="12.375" style="13" customWidth="1"/>
    <col min="4861" max="5093" width="9.125" style="13"/>
    <col min="5094" max="5094" width="27.25" style="13" customWidth="1"/>
    <col min="5095" max="5095" width="8.625" style="13" customWidth="1"/>
    <col min="5096" max="5104" width="8.75" style="13" customWidth="1"/>
    <col min="5105" max="5105" width="33.375" style="13" customWidth="1"/>
    <col min="5106" max="5106" width="8.75" style="13" customWidth="1"/>
    <col min="5107" max="5107" width="9.875" style="13" customWidth="1"/>
    <col min="5108" max="5115" width="8.75" style="13" customWidth="1"/>
    <col min="5116" max="5116" width="12.375" style="13" customWidth="1"/>
    <col min="5117" max="5349" width="9.125" style="13"/>
    <col min="5350" max="5350" width="27.25" style="13" customWidth="1"/>
    <col min="5351" max="5351" width="8.625" style="13" customWidth="1"/>
    <col min="5352" max="5360" width="8.75" style="13" customWidth="1"/>
    <col min="5361" max="5361" width="33.375" style="13" customWidth="1"/>
    <col min="5362" max="5362" width="8.75" style="13" customWidth="1"/>
    <col min="5363" max="5363" width="9.875" style="13" customWidth="1"/>
    <col min="5364" max="5371" width="8.75" style="13" customWidth="1"/>
    <col min="5372" max="5372" width="12.375" style="13" customWidth="1"/>
    <col min="5373" max="5605" width="9.125" style="13"/>
    <col min="5606" max="5606" width="27.25" style="13" customWidth="1"/>
    <col min="5607" max="5607" width="8.625" style="13" customWidth="1"/>
    <col min="5608" max="5616" width="8.75" style="13" customWidth="1"/>
    <col min="5617" max="5617" width="33.375" style="13" customWidth="1"/>
    <col min="5618" max="5618" width="8.75" style="13" customWidth="1"/>
    <col min="5619" max="5619" width="9.875" style="13" customWidth="1"/>
    <col min="5620" max="5627" width="8.75" style="13" customWidth="1"/>
    <col min="5628" max="5628" width="12.375" style="13" customWidth="1"/>
    <col min="5629" max="5861" width="9.125" style="13"/>
    <col min="5862" max="5862" width="27.25" style="13" customWidth="1"/>
    <col min="5863" max="5863" width="8.625" style="13" customWidth="1"/>
    <col min="5864" max="5872" width="8.75" style="13" customWidth="1"/>
    <col min="5873" max="5873" width="33.375" style="13" customWidth="1"/>
    <col min="5874" max="5874" width="8.75" style="13" customWidth="1"/>
    <col min="5875" max="5875" width="9.875" style="13" customWidth="1"/>
    <col min="5876" max="5883" width="8.75" style="13" customWidth="1"/>
    <col min="5884" max="5884" width="12.375" style="13" customWidth="1"/>
    <col min="5885" max="6117" width="9.125" style="13"/>
    <col min="6118" max="6118" width="27.25" style="13" customWidth="1"/>
    <col min="6119" max="6119" width="8.625" style="13" customWidth="1"/>
    <col min="6120" max="6128" width="8.75" style="13" customWidth="1"/>
    <col min="6129" max="6129" width="33.375" style="13" customWidth="1"/>
    <col min="6130" max="6130" width="8.75" style="13" customWidth="1"/>
    <col min="6131" max="6131" width="9.875" style="13" customWidth="1"/>
    <col min="6132" max="6139" width="8.75" style="13" customWidth="1"/>
    <col min="6140" max="6140" width="12.375" style="13" customWidth="1"/>
    <col min="6141" max="6373" width="9.125" style="13"/>
    <col min="6374" max="6374" width="27.25" style="13" customWidth="1"/>
    <col min="6375" max="6375" width="8.625" style="13" customWidth="1"/>
    <col min="6376" max="6384" width="8.75" style="13" customWidth="1"/>
    <col min="6385" max="6385" width="33.375" style="13" customWidth="1"/>
    <col min="6386" max="6386" width="8.75" style="13" customWidth="1"/>
    <col min="6387" max="6387" width="9.875" style="13" customWidth="1"/>
    <col min="6388" max="6395" width="8.75" style="13" customWidth="1"/>
    <col min="6396" max="6396" width="12.375" style="13" customWidth="1"/>
    <col min="6397" max="6629" width="9.125" style="13"/>
    <col min="6630" max="6630" width="27.25" style="13" customWidth="1"/>
    <col min="6631" max="6631" width="8.625" style="13" customWidth="1"/>
    <col min="6632" max="6640" width="8.75" style="13" customWidth="1"/>
    <col min="6641" max="6641" width="33.375" style="13" customWidth="1"/>
    <col min="6642" max="6642" width="8.75" style="13" customWidth="1"/>
    <col min="6643" max="6643" width="9.875" style="13" customWidth="1"/>
    <col min="6644" max="6651" width="8.75" style="13" customWidth="1"/>
    <col min="6652" max="6652" width="12.375" style="13" customWidth="1"/>
    <col min="6653" max="6885" width="9.125" style="13"/>
    <col min="6886" max="6886" width="27.25" style="13" customWidth="1"/>
    <col min="6887" max="6887" width="8.625" style="13" customWidth="1"/>
    <col min="6888" max="6896" width="8.75" style="13" customWidth="1"/>
    <col min="6897" max="6897" width="33.375" style="13" customWidth="1"/>
    <col min="6898" max="6898" width="8.75" style="13" customWidth="1"/>
    <col min="6899" max="6899" width="9.875" style="13" customWidth="1"/>
    <col min="6900" max="6907" width="8.75" style="13" customWidth="1"/>
    <col min="6908" max="6908" width="12.375" style="13" customWidth="1"/>
    <col min="6909" max="7141" width="9.125" style="13"/>
    <col min="7142" max="7142" width="27.25" style="13" customWidth="1"/>
    <col min="7143" max="7143" width="8.625" style="13" customWidth="1"/>
    <col min="7144" max="7152" width="8.75" style="13" customWidth="1"/>
    <col min="7153" max="7153" width="33.375" style="13" customWidth="1"/>
    <col min="7154" max="7154" width="8.75" style="13" customWidth="1"/>
    <col min="7155" max="7155" width="9.875" style="13" customWidth="1"/>
    <col min="7156" max="7163" width="8.75" style="13" customWidth="1"/>
    <col min="7164" max="7164" width="12.375" style="13" customWidth="1"/>
    <col min="7165" max="7397" width="9.125" style="13"/>
    <col min="7398" max="7398" width="27.25" style="13" customWidth="1"/>
    <col min="7399" max="7399" width="8.625" style="13" customWidth="1"/>
    <col min="7400" max="7408" width="8.75" style="13" customWidth="1"/>
    <col min="7409" max="7409" width="33.375" style="13" customWidth="1"/>
    <col min="7410" max="7410" width="8.75" style="13" customWidth="1"/>
    <col min="7411" max="7411" width="9.875" style="13" customWidth="1"/>
    <col min="7412" max="7419" width="8.75" style="13" customWidth="1"/>
    <col min="7420" max="7420" width="12.375" style="13" customWidth="1"/>
    <col min="7421" max="7653" width="9.125" style="13"/>
    <col min="7654" max="7654" width="27.25" style="13" customWidth="1"/>
    <col min="7655" max="7655" width="8.625" style="13" customWidth="1"/>
    <col min="7656" max="7664" width="8.75" style="13" customWidth="1"/>
    <col min="7665" max="7665" width="33.375" style="13" customWidth="1"/>
    <col min="7666" max="7666" width="8.75" style="13" customWidth="1"/>
    <col min="7667" max="7667" width="9.875" style="13" customWidth="1"/>
    <col min="7668" max="7675" width="8.75" style="13" customWidth="1"/>
    <col min="7676" max="7676" width="12.375" style="13" customWidth="1"/>
    <col min="7677" max="7909" width="9.125" style="13"/>
    <col min="7910" max="7910" width="27.25" style="13" customWidth="1"/>
    <col min="7911" max="7911" width="8.625" style="13" customWidth="1"/>
    <col min="7912" max="7920" width="8.75" style="13" customWidth="1"/>
    <col min="7921" max="7921" width="33.375" style="13" customWidth="1"/>
    <col min="7922" max="7922" width="8.75" style="13" customWidth="1"/>
    <col min="7923" max="7923" width="9.875" style="13" customWidth="1"/>
    <col min="7924" max="7931" width="8.75" style="13" customWidth="1"/>
    <col min="7932" max="7932" width="12.375" style="13" customWidth="1"/>
    <col min="7933" max="8165" width="9.125" style="13"/>
    <col min="8166" max="8166" width="27.25" style="13" customWidth="1"/>
    <col min="8167" max="8167" width="8.625" style="13" customWidth="1"/>
    <col min="8168" max="8176" width="8.75" style="13" customWidth="1"/>
    <col min="8177" max="8177" width="33.375" style="13" customWidth="1"/>
    <col min="8178" max="8178" width="8.75" style="13" customWidth="1"/>
    <col min="8179" max="8179" width="9.875" style="13" customWidth="1"/>
    <col min="8180" max="8187" width="8.75" style="13" customWidth="1"/>
    <col min="8188" max="8188" width="12.375" style="13" customWidth="1"/>
    <col min="8189" max="8421" width="9.125" style="13"/>
    <col min="8422" max="8422" width="27.25" style="13" customWidth="1"/>
    <col min="8423" max="8423" width="8.625" style="13" customWidth="1"/>
    <col min="8424" max="8432" width="8.75" style="13" customWidth="1"/>
    <col min="8433" max="8433" width="33.375" style="13" customWidth="1"/>
    <col min="8434" max="8434" width="8.75" style="13" customWidth="1"/>
    <col min="8435" max="8435" width="9.875" style="13" customWidth="1"/>
    <col min="8436" max="8443" width="8.75" style="13" customWidth="1"/>
    <col min="8444" max="8444" width="12.375" style="13" customWidth="1"/>
    <col min="8445" max="8677" width="9.125" style="13"/>
    <col min="8678" max="8678" width="27.25" style="13" customWidth="1"/>
    <col min="8679" max="8679" width="8.625" style="13" customWidth="1"/>
    <col min="8680" max="8688" width="8.75" style="13" customWidth="1"/>
    <col min="8689" max="8689" width="33.375" style="13" customWidth="1"/>
    <col min="8690" max="8690" width="8.75" style="13" customWidth="1"/>
    <col min="8691" max="8691" width="9.875" style="13" customWidth="1"/>
    <col min="8692" max="8699" width="8.75" style="13" customWidth="1"/>
    <col min="8700" max="8700" width="12.375" style="13" customWidth="1"/>
    <col min="8701" max="8933" width="9.125" style="13"/>
    <col min="8934" max="8934" width="27.25" style="13" customWidth="1"/>
    <col min="8935" max="8935" width="8.625" style="13" customWidth="1"/>
    <col min="8936" max="8944" width="8.75" style="13" customWidth="1"/>
    <col min="8945" max="8945" width="33.375" style="13" customWidth="1"/>
    <col min="8946" max="8946" width="8.75" style="13" customWidth="1"/>
    <col min="8947" max="8947" width="9.875" style="13" customWidth="1"/>
    <col min="8948" max="8955" width="8.75" style="13" customWidth="1"/>
    <col min="8956" max="8956" width="12.375" style="13" customWidth="1"/>
    <col min="8957" max="9189" width="9.125" style="13"/>
    <col min="9190" max="9190" width="27.25" style="13" customWidth="1"/>
    <col min="9191" max="9191" width="8.625" style="13" customWidth="1"/>
    <col min="9192" max="9200" width="8.75" style="13" customWidth="1"/>
    <col min="9201" max="9201" width="33.375" style="13" customWidth="1"/>
    <col min="9202" max="9202" width="8.75" style="13" customWidth="1"/>
    <col min="9203" max="9203" width="9.875" style="13" customWidth="1"/>
    <col min="9204" max="9211" width="8.75" style="13" customWidth="1"/>
    <col min="9212" max="9212" width="12.375" style="13" customWidth="1"/>
    <col min="9213" max="9445" width="9.125" style="13"/>
    <col min="9446" max="9446" width="27.25" style="13" customWidth="1"/>
    <col min="9447" max="9447" width="8.625" style="13" customWidth="1"/>
    <col min="9448" max="9456" width="8.75" style="13" customWidth="1"/>
    <col min="9457" max="9457" width="33.375" style="13" customWidth="1"/>
    <col min="9458" max="9458" width="8.75" style="13" customWidth="1"/>
    <col min="9459" max="9459" width="9.875" style="13" customWidth="1"/>
    <col min="9460" max="9467" width="8.75" style="13" customWidth="1"/>
    <col min="9468" max="9468" width="12.375" style="13" customWidth="1"/>
    <col min="9469" max="9701" width="9.125" style="13"/>
    <col min="9702" max="9702" width="27.25" style="13" customWidth="1"/>
    <col min="9703" max="9703" width="8.625" style="13" customWidth="1"/>
    <col min="9704" max="9712" width="8.75" style="13" customWidth="1"/>
    <col min="9713" max="9713" width="33.375" style="13" customWidth="1"/>
    <col min="9714" max="9714" width="8.75" style="13" customWidth="1"/>
    <col min="9715" max="9715" width="9.875" style="13" customWidth="1"/>
    <col min="9716" max="9723" width="8.75" style="13" customWidth="1"/>
    <col min="9724" max="9724" width="12.375" style="13" customWidth="1"/>
    <col min="9725" max="9957" width="9.125" style="13"/>
    <col min="9958" max="9958" width="27.25" style="13" customWidth="1"/>
    <col min="9959" max="9959" width="8.625" style="13" customWidth="1"/>
    <col min="9960" max="9968" width="8.75" style="13" customWidth="1"/>
    <col min="9969" max="9969" width="33.375" style="13" customWidth="1"/>
    <col min="9970" max="9970" width="8.75" style="13" customWidth="1"/>
    <col min="9971" max="9971" width="9.875" style="13" customWidth="1"/>
    <col min="9972" max="9979" width="8.75" style="13" customWidth="1"/>
    <col min="9980" max="9980" width="12.375" style="13" customWidth="1"/>
    <col min="9981" max="10213" width="9.125" style="13"/>
    <col min="10214" max="10214" width="27.25" style="13" customWidth="1"/>
    <col min="10215" max="10215" width="8.625" style="13" customWidth="1"/>
    <col min="10216" max="10224" width="8.75" style="13" customWidth="1"/>
    <col min="10225" max="10225" width="33.375" style="13" customWidth="1"/>
    <col min="10226" max="10226" width="8.75" style="13" customWidth="1"/>
    <col min="10227" max="10227" width="9.875" style="13" customWidth="1"/>
    <col min="10228" max="10235" width="8.75" style="13" customWidth="1"/>
    <col min="10236" max="10236" width="12.375" style="13" customWidth="1"/>
    <col min="10237" max="10469" width="9.125" style="13"/>
    <col min="10470" max="10470" width="27.25" style="13" customWidth="1"/>
    <col min="10471" max="10471" width="8.625" style="13" customWidth="1"/>
    <col min="10472" max="10480" width="8.75" style="13" customWidth="1"/>
    <col min="10481" max="10481" width="33.375" style="13" customWidth="1"/>
    <col min="10482" max="10482" width="8.75" style="13" customWidth="1"/>
    <col min="10483" max="10483" width="9.875" style="13" customWidth="1"/>
    <col min="10484" max="10491" width="8.75" style="13" customWidth="1"/>
    <col min="10492" max="10492" width="12.375" style="13" customWidth="1"/>
    <col min="10493" max="10725" width="9.125" style="13"/>
    <col min="10726" max="10726" width="27.25" style="13" customWidth="1"/>
    <col min="10727" max="10727" width="8.625" style="13" customWidth="1"/>
    <col min="10728" max="10736" width="8.75" style="13" customWidth="1"/>
    <col min="10737" max="10737" width="33.375" style="13" customWidth="1"/>
    <col min="10738" max="10738" width="8.75" style="13" customWidth="1"/>
    <col min="10739" max="10739" width="9.875" style="13" customWidth="1"/>
    <col min="10740" max="10747" width="8.75" style="13" customWidth="1"/>
    <col min="10748" max="10748" width="12.375" style="13" customWidth="1"/>
    <col min="10749" max="10981" width="9.125" style="13"/>
    <col min="10982" max="10982" width="27.25" style="13" customWidth="1"/>
    <col min="10983" max="10983" width="8.625" style="13" customWidth="1"/>
    <col min="10984" max="10992" width="8.75" style="13" customWidth="1"/>
    <col min="10993" max="10993" width="33.375" style="13" customWidth="1"/>
    <col min="10994" max="10994" width="8.75" style="13" customWidth="1"/>
    <col min="10995" max="10995" width="9.875" style="13" customWidth="1"/>
    <col min="10996" max="11003" width="8.75" style="13" customWidth="1"/>
    <col min="11004" max="11004" width="12.375" style="13" customWidth="1"/>
    <col min="11005" max="11237" width="9.125" style="13"/>
    <col min="11238" max="11238" width="27.25" style="13" customWidth="1"/>
    <col min="11239" max="11239" width="8.625" style="13" customWidth="1"/>
    <col min="11240" max="11248" width="8.75" style="13" customWidth="1"/>
    <col min="11249" max="11249" width="33.375" style="13" customWidth="1"/>
    <col min="11250" max="11250" width="8.75" style="13" customWidth="1"/>
    <col min="11251" max="11251" width="9.875" style="13" customWidth="1"/>
    <col min="11252" max="11259" width="8.75" style="13" customWidth="1"/>
    <col min="11260" max="11260" width="12.375" style="13" customWidth="1"/>
    <col min="11261" max="11493" width="9.125" style="13"/>
    <col min="11494" max="11494" width="27.25" style="13" customWidth="1"/>
    <col min="11495" max="11495" width="8.625" style="13" customWidth="1"/>
    <col min="11496" max="11504" width="8.75" style="13" customWidth="1"/>
    <col min="11505" max="11505" width="33.375" style="13" customWidth="1"/>
    <col min="11506" max="11506" width="8.75" style="13" customWidth="1"/>
    <col min="11507" max="11507" width="9.875" style="13" customWidth="1"/>
    <col min="11508" max="11515" width="8.75" style="13" customWidth="1"/>
    <col min="11516" max="11516" width="12.375" style="13" customWidth="1"/>
    <col min="11517" max="11749" width="9.125" style="13"/>
    <col min="11750" max="11750" width="27.25" style="13" customWidth="1"/>
    <col min="11751" max="11751" width="8.625" style="13" customWidth="1"/>
    <col min="11752" max="11760" width="8.75" style="13" customWidth="1"/>
    <col min="11761" max="11761" width="33.375" style="13" customWidth="1"/>
    <col min="11762" max="11762" width="8.75" style="13" customWidth="1"/>
    <col min="11763" max="11763" width="9.875" style="13" customWidth="1"/>
    <col min="11764" max="11771" width="8.75" style="13" customWidth="1"/>
    <col min="11772" max="11772" width="12.375" style="13" customWidth="1"/>
    <col min="11773" max="12005" width="9.125" style="13"/>
    <col min="12006" max="12006" width="27.25" style="13" customWidth="1"/>
    <col min="12007" max="12007" width="8.625" style="13" customWidth="1"/>
    <col min="12008" max="12016" width="8.75" style="13" customWidth="1"/>
    <col min="12017" max="12017" width="33.375" style="13" customWidth="1"/>
    <col min="12018" max="12018" width="8.75" style="13" customWidth="1"/>
    <col min="12019" max="12019" width="9.875" style="13" customWidth="1"/>
    <col min="12020" max="12027" width="8.75" style="13" customWidth="1"/>
    <col min="12028" max="12028" width="12.375" style="13" customWidth="1"/>
    <col min="12029" max="12261" width="9.125" style="13"/>
    <col min="12262" max="12262" width="27.25" style="13" customWidth="1"/>
    <col min="12263" max="12263" width="8.625" style="13" customWidth="1"/>
    <col min="12264" max="12272" width="8.75" style="13" customWidth="1"/>
    <col min="12273" max="12273" width="33.375" style="13" customWidth="1"/>
    <col min="12274" max="12274" width="8.75" style="13" customWidth="1"/>
    <col min="12275" max="12275" width="9.875" style="13" customWidth="1"/>
    <col min="12276" max="12283" width="8.75" style="13" customWidth="1"/>
    <col min="12284" max="12284" width="12.375" style="13" customWidth="1"/>
    <col min="12285" max="12517" width="9.125" style="13"/>
    <col min="12518" max="12518" width="27.25" style="13" customWidth="1"/>
    <col min="12519" max="12519" width="8.625" style="13" customWidth="1"/>
    <col min="12520" max="12528" width="8.75" style="13" customWidth="1"/>
    <col min="12529" max="12529" width="33.375" style="13" customWidth="1"/>
    <col min="12530" max="12530" width="8.75" style="13" customWidth="1"/>
    <col min="12531" max="12531" width="9.875" style="13" customWidth="1"/>
    <col min="12532" max="12539" width="8.75" style="13" customWidth="1"/>
    <col min="12540" max="12540" width="12.375" style="13" customWidth="1"/>
    <col min="12541" max="12773" width="9.125" style="13"/>
    <col min="12774" max="12774" width="27.25" style="13" customWidth="1"/>
    <col min="12775" max="12775" width="8.625" style="13" customWidth="1"/>
    <col min="12776" max="12784" width="8.75" style="13" customWidth="1"/>
    <col min="12785" max="12785" width="33.375" style="13" customWidth="1"/>
    <col min="12786" max="12786" width="8.75" style="13" customWidth="1"/>
    <col min="12787" max="12787" width="9.875" style="13" customWidth="1"/>
    <col min="12788" max="12795" width="8.75" style="13" customWidth="1"/>
    <col min="12796" max="12796" width="12.375" style="13" customWidth="1"/>
    <col min="12797" max="13029" width="9.125" style="13"/>
    <col min="13030" max="13030" width="27.25" style="13" customWidth="1"/>
    <col min="13031" max="13031" width="8.625" style="13" customWidth="1"/>
    <col min="13032" max="13040" width="8.75" style="13" customWidth="1"/>
    <col min="13041" max="13041" width="33.375" style="13" customWidth="1"/>
    <col min="13042" max="13042" width="8.75" style="13" customWidth="1"/>
    <col min="13043" max="13043" width="9.875" style="13" customWidth="1"/>
    <col min="13044" max="13051" width="8.75" style="13" customWidth="1"/>
    <col min="13052" max="13052" width="12.375" style="13" customWidth="1"/>
    <col min="13053" max="13285" width="9.125" style="13"/>
    <col min="13286" max="13286" width="27.25" style="13" customWidth="1"/>
    <col min="13287" max="13287" width="8.625" style="13" customWidth="1"/>
    <col min="13288" max="13296" width="8.75" style="13" customWidth="1"/>
    <col min="13297" max="13297" width="33.375" style="13" customWidth="1"/>
    <col min="13298" max="13298" width="8.75" style="13" customWidth="1"/>
    <col min="13299" max="13299" width="9.875" style="13" customWidth="1"/>
    <col min="13300" max="13307" width="8.75" style="13" customWidth="1"/>
    <col min="13308" max="13308" width="12.375" style="13" customWidth="1"/>
    <col min="13309" max="13541" width="9.125" style="13"/>
    <col min="13542" max="13542" width="27.25" style="13" customWidth="1"/>
    <col min="13543" max="13543" width="8.625" style="13" customWidth="1"/>
    <col min="13544" max="13552" width="8.75" style="13" customWidth="1"/>
    <col min="13553" max="13553" width="33.375" style="13" customWidth="1"/>
    <col min="13554" max="13554" width="8.75" style="13" customWidth="1"/>
    <col min="13555" max="13555" width="9.875" style="13" customWidth="1"/>
    <col min="13556" max="13563" width="8.75" style="13" customWidth="1"/>
    <col min="13564" max="13564" width="12.375" style="13" customWidth="1"/>
    <col min="13565" max="13797" width="9.125" style="13"/>
    <col min="13798" max="13798" width="27.25" style="13" customWidth="1"/>
    <col min="13799" max="13799" width="8.625" style="13" customWidth="1"/>
    <col min="13800" max="13808" width="8.75" style="13" customWidth="1"/>
    <col min="13809" max="13809" width="33.375" style="13" customWidth="1"/>
    <col min="13810" max="13810" width="8.75" style="13" customWidth="1"/>
    <col min="13811" max="13811" width="9.875" style="13" customWidth="1"/>
    <col min="13812" max="13819" width="8.75" style="13" customWidth="1"/>
    <col min="13820" max="13820" width="12.375" style="13" customWidth="1"/>
    <col min="13821" max="14053" width="9.125" style="13"/>
    <col min="14054" max="14054" width="27.25" style="13" customWidth="1"/>
    <col min="14055" max="14055" width="8.625" style="13" customWidth="1"/>
    <col min="14056" max="14064" width="8.75" style="13" customWidth="1"/>
    <col min="14065" max="14065" width="33.375" style="13" customWidth="1"/>
    <col min="14066" max="14066" width="8.75" style="13" customWidth="1"/>
    <col min="14067" max="14067" width="9.875" style="13" customWidth="1"/>
    <col min="14068" max="14075" width="8.75" style="13" customWidth="1"/>
    <col min="14076" max="14076" width="12.375" style="13" customWidth="1"/>
    <col min="14077" max="14309" width="9.125" style="13"/>
    <col min="14310" max="14310" width="27.25" style="13" customWidth="1"/>
    <col min="14311" max="14311" width="8.625" style="13" customWidth="1"/>
    <col min="14312" max="14320" width="8.75" style="13" customWidth="1"/>
    <col min="14321" max="14321" width="33.375" style="13" customWidth="1"/>
    <col min="14322" max="14322" width="8.75" style="13" customWidth="1"/>
    <col min="14323" max="14323" width="9.875" style="13" customWidth="1"/>
    <col min="14324" max="14331" width="8.75" style="13" customWidth="1"/>
    <col min="14332" max="14332" width="12.375" style="13" customWidth="1"/>
    <col min="14333" max="14565" width="9.125" style="13"/>
    <col min="14566" max="14566" width="27.25" style="13" customWidth="1"/>
    <col min="14567" max="14567" width="8.625" style="13" customWidth="1"/>
    <col min="14568" max="14576" width="8.75" style="13" customWidth="1"/>
    <col min="14577" max="14577" width="33.375" style="13" customWidth="1"/>
    <col min="14578" max="14578" width="8.75" style="13" customWidth="1"/>
    <col min="14579" max="14579" width="9.875" style="13" customWidth="1"/>
    <col min="14580" max="14587" width="8.75" style="13" customWidth="1"/>
    <col min="14588" max="14588" width="12.375" style="13" customWidth="1"/>
    <col min="14589" max="14821" width="9.125" style="13"/>
    <col min="14822" max="14822" width="27.25" style="13" customWidth="1"/>
    <col min="14823" max="14823" width="8.625" style="13" customWidth="1"/>
    <col min="14824" max="14832" width="8.75" style="13" customWidth="1"/>
    <col min="14833" max="14833" width="33.375" style="13" customWidth="1"/>
    <col min="14834" max="14834" width="8.75" style="13" customWidth="1"/>
    <col min="14835" max="14835" width="9.875" style="13" customWidth="1"/>
    <col min="14836" max="14843" width="8.75" style="13" customWidth="1"/>
    <col min="14844" max="14844" width="12.375" style="13" customWidth="1"/>
    <col min="14845" max="15077" width="9.125" style="13"/>
    <col min="15078" max="15078" width="27.25" style="13" customWidth="1"/>
    <col min="15079" max="15079" width="8.625" style="13" customWidth="1"/>
    <col min="15080" max="15088" width="8.75" style="13" customWidth="1"/>
    <col min="15089" max="15089" width="33.375" style="13" customWidth="1"/>
    <col min="15090" max="15090" width="8.75" style="13" customWidth="1"/>
    <col min="15091" max="15091" width="9.875" style="13" customWidth="1"/>
    <col min="15092" max="15099" width="8.75" style="13" customWidth="1"/>
    <col min="15100" max="15100" width="12.375" style="13" customWidth="1"/>
    <col min="15101" max="15333" width="9.125" style="13"/>
    <col min="15334" max="15334" width="27.25" style="13" customWidth="1"/>
    <col min="15335" max="15335" width="8.625" style="13" customWidth="1"/>
    <col min="15336" max="15344" width="8.75" style="13" customWidth="1"/>
    <col min="15345" max="15345" width="33.375" style="13" customWidth="1"/>
    <col min="15346" max="15346" width="8.75" style="13" customWidth="1"/>
    <col min="15347" max="15347" width="9.875" style="13" customWidth="1"/>
    <col min="15348" max="15355" width="8.75" style="13" customWidth="1"/>
    <col min="15356" max="15356" width="12.375" style="13" customWidth="1"/>
    <col min="15357" max="15589" width="9.125" style="13"/>
    <col min="15590" max="15590" width="27.25" style="13" customWidth="1"/>
    <col min="15591" max="15591" width="8.625" style="13" customWidth="1"/>
    <col min="15592" max="15600" width="8.75" style="13" customWidth="1"/>
    <col min="15601" max="15601" width="33.375" style="13" customWidth="1"/>
    <col min="15602" max="15602" width="8.75" style="13" customWidth="1"/>
    <col min="15603" max="15603" width="9.875" style="13" customWidth="1"/>
    <col min="15604" max="15611" width="8.75" style="13" customWidth="1"/>
    <col min="15612" max="15612" width="12.375" style="13" customWidth="1"/>
    <col min="15613" max="15845" width="9.125" style="13"/>
    <col min="15846" max="15846" width="27.25" style="13" customWidth="1"/>
    <col min="15847" max="15847" width="8.625" style="13" customWidth="1"/>
    <col min="15848" max="15856" width="8.75" style="13" customWidth="1"/>
    <col min="15857" max="15857" width="33.375" style="13" customWidth="1"/>
    <col min="15858" max="15858" width="8.75" style="13" customWidth="1"/>
    <col min="15859" max="15859" width="9.875" style="13" customWidth="1"/>
    <col min="15860" max="15867" width="8.75" style="13" customWidth="1"/>
    <col min="15868" max="15868" width="12.375" style="13" customWidth="1"/>
    <col min="15869" max="16101" width="9.125" style="13"/>
    <col min="16102" max="16102" width="27.25" style="13" customWidth="1"/>
    <col min="16103" max="16103" width="8.625" style="13" customWidth="1"/>
    <col min="16104" max="16112" width="8.75" style="13" customWidth="1"/>
    <col min="16113" max="16113" width="33.375" style="13" customWidth="1"/>
    <col min="16114" max="16114" width="8.75" style="13" customWidth="1"/>
    <col min="16115" max="16115" width="9.875" style="13" customWidth="1"/>
    <col min="16116" max="16123" width="8.75" style="13" customWidth="1"/>
    <col min="16124" max="16124" width="12.375" style="13" customWidth="1"/>
    <col min="16125" max="16382" width="9.125" style="13"/>
    <col min="16383" max="16384" width="9.125" style="13" customWidth="1"/>
  </cols>
  <sheetData>
    <row r="1" spans="1:18" ht="22.5" customHeight="1" x14ac:dyDescent="0.2">
      <c r="A1" s="211" t="s">
        <v>123</v>
      </c>
      <c r="B1" s="211"/>
      <c r="C1" s="211"/>
      <c r="D1" s="211"/>
      <c r="E1" s="211"/>
      <c r="F1" s="211"/>
      <c r="G1" s="211"/>
      <c r="H1" s="211"/>
      <c r="I1" s="211" t="s">
        <v>123</v>
      </c>
      <c r="J1" s="211"/>
      <c r="K1" s="211"/>
      <c r="L1" s="211"/>
      <c r="M1" s="211"/>
      <c r="N1" s="211"/>
      <c r="O1" s="211"/>
      <c r="P1" s="211"/>
      <c r="Q1" s="211"/>
      <c r="R1" s="211"/>
    </row>
    <row r="2" spans="1:18" ht="26.25" customHeight="1" thickBot="1" x14ac:dyDescent="0.25">
      <c r="A2" s="207" t="s">
        <v>283</v>
      </c>
      <c r="B2" s="96"/>
      <c r="C2" s="96"/>
      <c r="D2" s="96"/>
      <c r="E2" s="96"/>
      <c r="F2" s="96"/>
      <c r="G2" s="96"/>
      <c r="H2" s="96"/>
      <c r="I2" s="207" t="s">
        <v>284</v>
      </c>
      <c r="J2" s="96"/>
      <c r="K2" s="96"/>
      <c r="L2" s="96"/>
      <c r="M2" s="96"/>
      <c r="N2" s="96"/>
      <c r="O2" s="96"/>
      <c r="P2" s="96"/>
      <c r="Q2" s="96"/>
      <c r="R2" s="96"/>
    </row>
    <row r="3" spans="1:18" ht="25.5" customHeight="1" thickTop="1" x14ac:dyDescent="0.2">
      <c r="A3" s="212" t="s">
        <v>269</v>
      </c>
      <c r="B3" s="214" t="s">
        <v>159</v>
      </c>
      <c r="C3" s="214"/>
      <c r="D3" s="214"/>
      <c r="E3" s="214"/>
      <c r="F3" s="214"/>
      <c r="G3" s="214"/>
      <c r="H3" s="214"/>
      <c r="I3" s="212" t="s">
        <v>269</v>
      </c>
      <c r="J3" s="214" t="s">
        <v>159</v>
      </c>
      <c r="K3" s="214"/>
      <c r="L3" s="214"/>
      <c r="M3" s="214"/>
      <c r="N3" s="214"/>
      <c r="O3" s="214"/>
      <c r="P3" s="214"/>
      <c r="Q3" s="214"/>
      <c r="R3" s="212" t="s">
        <v>24</v>
      </c>
    </row>
    <row r="4" spans="1:18" ht="29.25" customHeight="1" x14ac:dyDescent="0.2">
      <c r="A4" s="213"/>
      <c r="B4" s="167" t="s">
        <v>7</v>
      </c>
      <c r="C4" s="167" t="s">
        <v>32</v>
      </c>
      <c r="D4" s="167" t="s">
        <v>11</v>
      </c>
      <c r="E4" s="167" t="s">
        <v>33</v>
      </c>
      <c r="F4" s="167" t="s">
        <v>13</v>
      </c>
      <c r="G4" s="166" t="s">
        <v>14</v>
      </c>
      <c r="H4" s="156" t="s">
        <v>34</v>
      </c>
      <c r="I4" s="213"/>
      <c r="J4" s="156" t="s">
        <v>16</v>
      </c>
      <c r="K4" s="156" t="s">
        <v>17</v>
      </c>
      <c r="L4" s="156" t="s">
        <v>36</v>
      </c>
      <c r="M4" s="156" t="s">
        <v>37</v>
      </c>
      <c r="N4" s="156" t="s">
        <v>38</v>
      </c>
      <c r="O4" s="156" t="s">
        <v>39</v>
      </c>
      <c r="P4" s="156" t="s">
        <v>22</v>
      </c>
      <c r="Q4" s="156" t="s">
        <v>23</v>
      </c>
      <c r="R4" s="225"/>
    </row>
    <row r="5" spans="1:18" ht="32.25" customHeight="1" x14ac:dyDescent="0.2">
      <c r="A5" s="192" t="s">
        <v>187</v>
      </c>
      <c r="B5" s="145">
        <v>112</v>
      </c>
      <c r="C5" s="145">
        <v>71</v>
      </c>
      <c r="D5" s="145">
        <v>154</v>
      </c>
      <c r="E5" s="145">
        <v>58</v>
      </c>
      <c r="F5" s="145">
        <v>431</v>
      </c>
      <c r="G5" s="145">
        <v>169</v>
      </c>
      <c r="H5" s="145">
        <v>40</v>
      </c>
      <c r="I5" s="192" t="s">
        <v>187</v>
      </c>
      <c r="J5" s="145">
        <v>53</v>
      </c>
      <c r="K5" s="145">
        <v>35</v>
      </c>
      <c r="L5" s="145">
        <v>46</v>
      </c>
      <c r="M5" s="145">
        <v>57</v>
      </c>
      <c r="N5" s="145">
        <v>38</v>
      </c>
      <c r="O5" s="145">
        <v>80</v>
      </c>
      <c r="P5" s="145">
        <v>79</v>
      </c>
      <c r="Q5" s="145">
        <v>100</v>
      </c>
      <c r="R5" s="145">
        <f>B5+C5+D5+E5+F5+G5+H5+J5+K5+L5+M5+N5+O5+P5+Q5</f>
        <v>1523</v>
      </c>
    </row>
    <row r="6" spans="1:18" ht="32.25" customHeight="1" x14ac:dyDescent="0.2">
      <c r="A6" s="192" t="s">
        <v>193</v>
      </c>
      <c r="B6" s="146">
        <v>0</v>
      </c>
      <c r="C6" s="146">
        <v>0</v>
      </c>
      <c r="D6" s="146">
        <v>0</v>
      </c>
      <c r="E6" s="146">
        <v>1</v>
      </c>
      <c r="F6" s="146">
        <v>0</v>
      </c>
      <c r="G6" s="150">
        <v>0</v>
      </c>
      <c r="H6" s="146">
        <v>0</v>
      </c>
      <c r="I6" s="192" t="s">
        <v>193</v>
      </c>
      <c r="J6" s="146">
        <v>0</v>
      </c>
      <c r="K6" s="146">
        <v>0</v>
      </c>
      <c r="L6" s="146">
        <v>0</v>
      </c>
      <c r="M6" s="146">
        <v>0</v>
      </c>
      <c r="N6" s="146">
        <v>0</v>
      </c>
      <c r="O6" s="146">
        <v>0</v>
      </c>
      <c r="P6" s="146">
        <v>0</v>
      </c>
      <c r="Q6" s="146">
        <v>0</v>
      </c>
      <c r="R6" s="146">
        <f t="shared" ref="R6:R14" si="0">B6+C6+D6+E6+F6+G6+H6+J6+K6+L6+M6+N6+O6+P6+Q6</f>
        <v>1</v>
      </c>
    </row>
    <row r="7" spans="1:18" ht="32.25" customHeight="1" x14ac:dyDescent="0.2">
      <c r="A7" s="192" t="s">
        <v>195</v>
      </c>
      <c r="B7" s="146">
        <v>0</v>
      </c>
      <c r="C7" s="146">
        <v>0</v>
      </c>
      <c r="D7" s="146">
        <v>0</v>
      </c>
      <c r="E7" s="146">
        <v>0</v>
      </c>
      <c r="F7" s="146">
        <v>0</v>
      </c>
      <c r="G7" s="150">
        <v>0</v>
      </c>
      <c r="H7" s="146">
        <v>0</v>
      </c>
      <c r="I7" s="192" t="s">
        <v>195</v>
      </c>
      <c r="J7" s="146">
        <v>3</v>
      </c>
      <c r="K7" s="146">
        <v>0</v>
      </c>
      <c r="L7" s="146">
        <v>0</v>
      </c>
      <c r="M7" s="146">
        <v>0</v>
      </c>
      <c r="N7" s="146">
        <v>0</v>
      </c>
      <c r="O7" s="146">
        <v>0</v>
      </c>
      <c r="P7" s="146">
        <v>0</v>
      </c>
      <c r="Q7" s="146">
        <v>0</v>
      </c>
      <c r="R7" s="146">
        <f t="shared" si="0"/>
        <v>3</v>
      </c>
    </row>
    <row r="8" spans="1:18" ht="32.25" customHeight="1" x14ac:dyDescent="0.2">
      <c r="A8" s="192" t="s">
        <v>196</v>
      </c>
      <c r="B8" s="146">
        <v>1</v>
      </c>
      <c r="C8" s="146">
        <v>0</v>
      </c>
      <c r="D8" s="146">
        <v>0</v>
      </c>
      <c r="E8" s="146">
        <v>0</v>
      </c>
      <c r="F8" s="146">
        <v>0</v>
      </c>
      <c r="G8" s="150">
        <v>0</v>
      </c>
      <c r="H8" s="146">
        <v>0</v>
      </c>
      <c r="I8" s="192" t="s">
        <v>196</v>
      </c>
      <c r="J8" s="146">
        <v>0</v>
      </c>
      <c r="K8" s="146">
        <v>0</v>
      </c>
      <c r="L8" s="146">
        <v>0</v>
      </c>
      <c r="M8" s="146">
        <v>0</v>
      </c>
      <c r="N8" s="146">
        <v>0</v>
      </c>
      <c r="O8" s="146">
        <v>0</v>
      </c>
      <c r="P8" s="146">
        <v>0</v>
      </c>
      <c r="Q8" s="146">
        <v>0</v>
      </c>
      <c r="R8" s="146">
        <f t="shared" si="0"/>
        <v>1</v>
      </c>
    </row>
    <row r="9" spans="1:18" ht="32.25" customHeight="1" x14ac:dyDescent="0.2">
      <c r="A9" s="192" t="s">
        <v>199</v>
      </c>
      <c r="B9" s="146">
        <v>0</v>
      </c>
      <c r="C9" s="146">
        <v>0</v>
      </c>
      <c r="D9" s="146">
        <v>0</v>
      </c>
      <c r="E9" s="146">
        <v>0</v>
      </c>
      <c r="F9" s="146">
        <v>3</v>
      </c>
      <c r="G9" s="150">
        <v>0</v>
      </c>
      <c r="H9" s="146">
        <v>0</v>
      </c>
      <c r="I9" s="192" t="s">
        <v>199</v>
      </c>
      <c r="J9" s="146">
        <v>0</v>
      </c>
      <c r="K9" s="146">
        <v>0</v>
      </c>
      <c r="L9" s="146">
        <v>0</v>
      </c>
      <c r="M9" s="146">
        <v>0</v>
      </c>
      <c r="N9" s="146">
        <v>0</v>
      </c>
      <c r="O9" s="146">
        <v>0</v>
      </c>
      <c r="P9" s="146">
        <v>0</v>
      </c>
      <c r="Q9" s="146">
        <v>0</v>
      </c>
      <c r="R9" s="146">
        <f t="shared" si="0"/>
        <v>3</v>
      </c>
    </row>
    <row r="10" spans="1:18" ht="32.25" customHeight="1" x14ac:dyDescent="0.2">
      <c r="A10" s="192" t="s">
        <v>201</v>
      </c>
      <c r="B10" s="146">
        <v>0</v>
      </c>
      <c r="C10" s="146">
        <v>0</v>
      </c>
      <c r="D10" s="146">
        <v>0</v>
      </c>
      <c r="E10" s="146">
        <v>0</v>
      </c>
      <c r="F10" s="146">
        <v>0</v>
      </c>
      <c r="G10" s="150">
        <v>0</v>
      </c>
      <c r="H10" s="146">
        <v>0</v>
      </c>
      <c r="I10" s="192" t="s">
        <v>201</v>
      </c>
      <c r="J10" s="146">
        <v>0</v>
      </c>
      <c r="K10" s="146">
        <v>0</v>
      </c>
      <c r="L10" s="146">
        <v>0</v>
      </c>
      <c r="M10" s="146">
        <v>1</v>
      </c>
      <c r="N10" s="146">
        <v>0</v>
      </c>
      <c r="O10" s="146">
        <v>0</v>
      </c>
      <c r="P10" s="146">
        <v>0</v>
      </c>
      <c r="Q10" s="146">
        <v>0</v>
      </c>
      <c r="R10" s="146">
        <f t="shared" si="0"/>
        <v>1</v>
      </c>
    </row>
    <row r="11" spans="1:18" ht="32.25" customHeight="1" x14ac:dyDescent="0.2">
      <c r="A11" s="192" t="s">
        <v>207</v>
      </c>
      <c r="B11" s="146">
        <v>0</v>
      </c>
      <c r="C11" s="146">
        <v>0</v>
      </c>
      <c r="D11" s="146">
        <v>0</v>
      </c>
      <c r="E11" s="146">
        <v>0</v>
      </c>
      <c r="F11" s="146">
        <v>1</v>
      </c>
      <c r="G11" s="150">
        <v>0</v>
      </c>
      <c r="H11" s="146">
        <v>0</v>
      </c>
      <c r="I11" s="192" t="s">
        <v>207</v>
      </c>
      <c r="J11" s="146">
        <v>0</v>
      </c>
      <c r="K11" s="146">
        <v>0</v>
      </c>
      <c r="L11" s="146">
        <v>1</v>
      </c>
      <c r="M11" s="146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f t="shared" si="0"/>
        <v>2</v>
      </c>
    </row>
    <row r="12" spans="1:18" ht="32.25" customHeight="1" x14ac:dyDescent="0.2">
      <c r="A12" s="192" t="s">
        <v>252</v>
      </c>
      <c r="B12" s="146">
        <v>0</v>
      </c>
      <c r="C12" s="146">
        <v>0</v>
      </c>
      <c r="D12" s="146">
        <v>0</v>
      </c>
      <c r="E12" s="146">
        <v>0</v>
      </c>
      <c r="F12" s="146">
        <v>2</v>
      </c>
      <c r="G12" s="150">
        <v>0</v>
      </c>
      <c r="H12" s="146">
        <v>0</v>
      </c>
      <c r="I12" s="192" t="s">
        <v>252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f t="shared" si="0"/>
        <v>2</v>
      </c>
    </row>
    <row r="13" spans="1:18" ht="32.25" customHeight="1" x14ac:dyDescent="0.2">
      <c r="A13" s="192" t="s">
        <v>215</v>
      </c>
      <c r="B13" s="146">
        <v>0</v>
      </c>
      <c r="C13" s="146">
        <v>0</v>
      </c>
      <c r="D13" s="146">
        <v>0</v>
      </c>
      <c r="E13" s="146">
        <v>0</v>
      </c>
      <c r="F13" s="146">
        <v>0</v>
      </c>
      <c r="G13" s="150">
        <v>0</v>
      </c>
      <c r="H13" s="146">
        <v>0</v>
      </c>
      <c r="I13" s="192" t="s">
        <v>215</v>
      </c>
      <c r="J13" s="146">
        <v>1</v>
      </c>
      <c r="K13" s="146">
        <v>0</v>
      </c>
      <c r="L13" s="146">
        <v>0</v>
      </c>
      <c r="M13" s="146">
        <v>0</v>
      </c>
      <c r="N13" s="146">
        <v>0</v>
      </c>
      <c r="O13" s="146">
        <v>0</v>
      </c>
      <c r="P13" s="146">
        <v>0</v>
      </c>
      <c r="Q13" s="146">
        <v>0</v>
      </c>
      <c r="R13" s="146">
        <f t="shared" si="0"/>
        <v>1</v>
      </c>
    </row>
    <row r="14" spans="1:18" ht="32.25" customHeight="1" thickBot="1" x14ac:dyDescent="0.25">
      <c r="A14" s="177" t="s">
        <v>255</v>
      </c>
      <c r="B14" s="187">
        <v>1</v>
      </c>
      <c r="C14" s="187">
        <v>1</v>
      </c>
      <c r="D14" s="187">
        <v>0</v>
      </c>
      <c r="E14" s="187">
        <v>0</v>
      </c>
      <c r="F14" s="187">
        <v>0</v>
      </c>
      <c r="G14" s="187">
        <v>0</v>
      </c>
      <c r="H14" s="187">
        <v>0</v>
      </c>
      <c r="I14" s="177" t="s">
        <v>255</v>
      </c>
      <c r="J14" s="187">
        <v>0</v>
      </c>
      <c r="K14" s="187">
        <v>0</v>
      </c>
      <c r="L14" s="187">
        <v>0</v>
      </c>
      <c r="M14" s="187">
        <v>0</v>
      </c>
      <c r="N14" s="187">
        <v>0</v>
      </c>
      <c r="O14" s="187">
        <v>0</v>
      </c>
      <c r="P14" s="187">
        <v>0</v>
      </c>
      <c r="Q14" s="187">
        <v>0</v>
      </c>
      <c r="R14" s="187">
        <f t="shared" si="0"/>
        <v>2</v>
      </c>
    </row>
    <row r="15" spans="1:18" ht="32.25" customHeight="1" thickTop="1" x14ac:dyDescent="0.2">
      <c r="A15" s="11"/>
      <c r="B15" s="15"/>
      <c r="C15" s="15"/>
      <c r="D15" s="15"/>
      <c r="E15" s="15"/>
      <c r="F15" s="15"/>
      <c r="G15" s="15"/>
      <c r="H15" s="2" t="s">
        <v>40</v>
      </c>
      <c r="J15" s="15"/>
      <c r="K15" s="15"/>
      <c r="L15" s="15"/>
      <c r="M15" s="15"/>
      <c r="N15" s="15"/>
      <c r="O15" s="15"/>
      <c r="P15" s="15"/>
      <c r="Q15" s="15"/>
      <c r="R15" s="2" t="s">
        <v>40</v>
      </c>
    </row>
    <row r="16" spans="1:18" ht="26.25" customHeight="1" x14ac:dyDescent="0.2">
      <c r="A16" s="11"/>
      <c r="B16" s="15"/>
      <c r="C16" s="15"/>
      <c r="D16" s="15"/>
      <c r="E16" s="15"/>
      <c r="F16" s="15"/>
      <c r="G16" s="15"/>
      <c r="H16" s="17"/>
      <c r="Q16" s="2"/>
    </row>
    <row r="17" spans="1:18" ht="20.25" customHeight="1" x14ac:dyDescent="0.2">
      <c r="A17" s="11"/>
      <c r="Q17" s="2"/>
    </row>
    <row r="18" spans="1:18" ht="46.5" customHeight="1" x14ac:dyDescent="0.2">
      <c r="A18" s="11"/>
      <c r="Q18" s="2"/>
    </row>
    <row r="19" spans="1:18" ht="42" customHeight="1" x14ac:dyDescent="0.2">
      <c r="A19" s="132" t="s">
        <v>185</v>
      </c>
      <c r="B19" s="138"/>
      <c r="C19" s="138"/>
      <c r="D19" s="138"/>
      <c r="E19" s="138"/>
      <c r="F19" s="138"/>
      <c r="G19" s="138"/>
      <c r="H19" s="138">
        <v>76</v>
      </c>
      <c r="I19" s="171" t="s">
        <v>185</v>
      </c>
      <c r="J19" s="138"/>
      <c r="K19" s="138"/>
      <c r="L19" s="138"/>
      <c r="M19" s="138"/>
      <c r="N19" s="138"/>
      <c r="O19" s="138"/>
      <c r="P19" s="138"/>
      <c r="Q19" s="138"/>
      <c r="R19" s="138">
        <v>77</v>
      </c>
    </row>
    <row r="20" spans="1:18" ht="23.25" customHeight="1" x14ac:dyDescent="0.2">
      <c r="A20" s="211" t="s">
        <v>123</v>
      </c>
      <c r="B20" s="211"/>
      <c r="C20" s="211"/>
      <c r="D20" s="211"/>
      <c r="E20" s="211"/>
      <c r="F20" s="211"/>
      <c r="G20" s="211"/>
      <c r="H20" s="211"/>
      <c r="I20" s="211" t="s">
        <v>123</v>
      </c>
      <c r="J20" s="211"/>
      <c r="K20" s="211"/>
      <c r="L20" s="211"/>
      <c r="M20" s="211"/>
      <c r="N20" s="211"/>
      <c r="O20" s="211"/>
      <c r="P20" s="211"/>
      <c r="Q20" s="211"/>
      <c r="R20" s="95"/>
    </row>
    <row r="21" spans="1:18" ht="23.25" customHeight="1" thickBot="1" x14ac:dyDescent="0.25">
      <c r="A21" s="207" t="s">
        <v>284</v>
      </c>
      <c r="B21" s="96"/>
      <c r="C21" s="96"/>
      <c r="D21" s="96"/>
      <c r="E21" s="96"/>
      <c r="F21" s="96"/>
      <c r="G21" s="96"/>
      <c r="H21" s="96"/>
      <c r="I21" s="207" t="s">
        <v>284</v>
      </c>
      <c r="J21" s="96"/>
      <c r="K21" s="96"/>
      <c r="L21" s="96"/>
      <c r="M21" s="96"/>
      <c r="N21" s="96"/>
      <c r="O21" s="96"/>
      <c r="P21" s="96"/>
      <c r="Q21" s="96"/>
      <c r="R21" s="96"/>
    </row>
    <row r="22" spans="1:18" ht="29.25" customHeight="1" thickTop="1" x14ac:dyDescent="0.2">
      <c r="A22" s="212" t="s">
        <v>269</v>
      </c>
      <c r="B22" s="214" t="s">
        <v>159</v>
      </c>
      <c r="C22" s="214"/>
      <c r="D22" s="214"/>
      <c r="E22" s="214"/>
      <c r="F22" s="214"/>
      <c r="G22" s="214"/>
      <c r="H22" s="214"/>
      <c r="I22" s="212" t="s">
        <v>269</v>
      </c>
      <c r="J22" s="214" t="s">
        <v>159</v>
      </c>
      <c r="K22" s="214"/>
      <c r="L22" s="214"/>
      <c r="M22" s="214"/>
      <c r="N22" s="214"/>
      <c r="O22" s="214"/>
      <c r="P22" s="214"/>
      <c r="Q22" s="214"/>
      <c r="R22" s="212" t="s">
        <v>24</v>
      </c>
    </row>
    <row r="23" spans="1:18" ht="28.5" customHeight="1" x14ac:dyDescent="0.2">
      <c r="A23" s="213"/>
      <c r="B23" s="147" t="s">
        <v>7</v>
      </c>
      <c r="C23" s="147" t="s">
        <v>32</v>
      </c>
      <c r="D23" s="144" t="s">
        <v>11</v>
      </c>
      <c r="E23" s="144" t="s">
        <v>33</v>
      </c>
      <c r="F23" s="144" t="s">
        <v>13</v>
      </c>
      <c r="G23" s="151" t="s">
        <v>14</v>
      </c>
      <c r="H23" s="144" t="s">
        <v>15</v>
      </c>
      <c r="I23" s="213"/>
      <c r="J23" s="144" t="s">
        <v>16</v>
      </c>
      <c r="K23" s="144" t="s">
        <v>17</v>
      </c>
      <c r="L23" s="144" t="s">
        <v>36</v>
      </c>
      <c r="M23" s="144" t="s">
        <v>37</v>
      </c>
      <c r="N23" s="144" t="s">
        <v>38</v>
      </c>
      <c r="O23" s="144" t="s">
        <v>39</v>
      </c>
      <c r="P23" s="144" t="s">
        <v>22</v>
      </c>
      <c r="Q23" s="144" t="s">
        <v>23</v>
      </c>
      <c r="R23" s="225"/>
    </row>
    <row r="24" spans="1:18" ht="28.5" customHeight="1" x14ac:dyDescent="0.2">
      <c r="A24" s="192" t="s">
        <v>218</v>
      </c>
      <c r="B24" s="148">
        <v>0</v>
      </c>
      <c r="C24" s="148">
        <v>0</v>
      </c>
      <c r="D24" s="148">
        <v>0</v>
      </c>
      <c r="E24" s="148">
        <v>0</v>
      </c>
      <c r="F24" s="148">
        <v>2</v>
      </c>
      <c r="G24" s="148">
        <v>0</v>
      </c>
      <c r="H24" s="148">
        <v>0</v>
      </c>
      <c r="I24" s="192" t="s">
        <v>218</v>
      </c>
      <c r="J24" s="145">
        <v>0</v>
      </c>
      <c r="K24" s="145">
        <v>0</v>
      </c>
      <c r="L24" s="145">
        <v>0</v>
      </c>
      <c r="M24" s="145">
        <v>0</v>
      </c>
      <c r="N24" s="145">
        <v>0</v>
      </c>
      <c r="O24" s="145">
        <v>0</v>
      </c>
      <c r="P24" s="145">
        <v>0</v>
      </c>
      <c r="Q24" s="145">
        <v>0</v>
      </c>
      <c r="R24" s="146">
        <f t="shared" ref="R24:R33" si="1">B24+C24+D24+E24+F24+G24+H24+J24+K24+L24+M24+N24+O24+P24+Q24</f>
        <v>2</v>
      </c>
    </row>
    <row r="25" spans="1:18" ht="28.5" customHeight="1" x14ac:dyDescent="0.2">
      <c r="A25" s="176" t="s">
        <v>219</v>
      </c>
      <c r="B25" s="149">
        <v>0</v>
      </c>
      <c r="C25" s="149">
        <v>0</v>
      </c>
      <c r="D25" s="149">
        <v>0</v>
      </c>
      <c r="E25" s="149">
        <v>0</v>
      </c>
      <c r="F25" s="149">
        <v>1</v>
      </c>
      <c r="G25" s="152">
        <v>0</v>
      </c>
      <c r="H25" s="149">
        <v>0</v>
      </c>
      <c r="I25" s="176" t="s">
        <v>219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146">
        <v>0</v>
      </c>
      <c r="P25" s="146">
        <v>0</v>
      </c>
      <c r="Q25" s="146">
        <v>0</v>
      </c>
      <c r="R25" s="146">
        <f t="shared" si="1"/>
        <v>1</v>
      </c>
    </row>
    <row r="26" spans="1:18" ht="28.5" customHeight="1" x14ac:dyDescent="0.2">
      <c r="A26" s="176" t="s">
        <v>222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52">
        <v>0</v>
      </c>
      <c r="H26" s="149">
        <v>0</v>
      </c>
      <c r="I26" s="176" t="s">
        <v>222</v>
      </c>
      <c r="J26" s="146">
        <v>0</v>
      </c>
      <c r="K26" s="146">
        <v>0</v>
      </c>
      <c r="L26" s="146">
        <v>1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f t="shared" si="1"/>
        <v>1</v>
      </c>
    </row>
    <row r="27" spans="1:18" ht="28.5" customHeight="1" x14ac:dyDescent="0.2">
      <c r="A27" s="192" t="s">
        <v>224</v>
      </c>
      <c r="B27" s="149">
        <v>0</v>
      </c>
      <c r="C27" s="149">
        <v>0</v>
      </c>
      <c r="D27" s="149">
        <v>0</v>
      </c>
      <c r="E27" s="149">
        <v>0</v>
      </c>
      <c r="F27" s="149">
        <v>1</v>
      </c>
      <c r="G27" s="152">
        <v>1</v>
      </c>
      <c r="H27" s="149">
        <v>0</v>
      </c>
      <c r="I27" s="192" t="s">
        <v>224</v>
      </c>
      <c r="J27" s="146">
        <v>0</v>
      </c>
      <c r="K27" s="146">
        <v>0</v>
      </c>
      <c r="L27" s="146">
        <v>0</v>
      </c>
      <c r="M27" s="146">
        <v>0</v>
      </c>
      <c r="N27" s="146">
        <v>0</v>
      </c>
      <c r="O27" s="146">
        <v>0</v>
      </c>
      <c r="P27" s="146">
        <v>0</v>
      </c>
      <c r="Q27" s="146">
        <v>0</v>
      </c>
      <c r="R27" s="146">
        <f t="shared" si="1"/>
        <v>2</v>
      </c>
    </row>
    <row r="28" spans="1:18" ht="28.5" customHeight="1" x14ac:dyDescent="0.2">
      <c r="A28" s="192" t="s">
        <v>225</v>
      </c>
      <c r="B28" s="149">
        <v>0</v>
      </c>
      <c r="C28" s="149">
        <v>0</v>
      </c>
      <c r="D28" s="149">
        <v>0</v>
      </c>
      <c r="E28" s="149">
        <v>2</v>
      </c>
      <c r="F28" s="149">
        <v>0</v>
      </c>
      <c r="G28" s="152">
        <v>0</v>
      </c>
      <c r="H28" s="149">
        <v>0</v>
      </c>
      <c r="I28" s="192" t="s">
        <v>225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  <c r="P28" s="146">
        <v>0</v>
      </c>
      <c r="Q28" s="146">
        <v>0</v>
      </c>
      <c r="R28" s="146">
        <f t="shared" si="1"/>
        <v>2</v>
      </c>
    </row>
    <row r="29" spans="1:18" ht="28.5" customHeight="1" x14ac:dyDescent="0.2">
      <c r="A29" s="176" t="s">
        <v>227</v>
      </c>
      <c r="B29" s="149">
        <v>0</v>
      </c>
      <c r="C29" s="149">
        <v>0</v>
      </c>
      <c r="D29" s="149">
        <v>0</v>
      </c>
      <c r="E29" s="149">
        <v>1</v>
      </c>
      <c r="F29" s="149">
        <v>0</v>
      </c>
      <c r="G29" s="152">
        <v>0</v>
      </c>
      <c r="H29" s="149">
        <v>0</v>
      </c>
      <c r="I29" s="176" t="s">
        <v>227</v>
      </c>
      <c r="J29" s="146">
        <v>0</v>
      </c>
      <c r="K29" s="146">
        <v>0</v>
      </c>
      <c r="L29" s="146">
        <v>0</v>
      </c>
      <c r="M29" s="146">
        <v>0</v>
      </c>
      <c r="N29" s="146">
        <v>0</v>
      </c>
      <c r="O29" s="146">
        <v>0</v>
      </c>
      <c r="P29" s="146">
        <v>0</v>
      </c>
      <c r="Q29" s="146">
        <v>0</v>
      </c>
      <c r="R29" s="146">
        <f t="shared" si="1"/>
        <v>1</v>
      </c>
    </row>
    <row r="30" spans="1:18" ht="28.5" customHeight="1" x14ac:dyDescent="0.2">
      <c r="A30" s="192" t="s">
        <v>253</v>
      </c>
      <c r="B30" s="149">
        <v>0</v>
      </c>
      <c r="C30" s="149">
        <v>0</v>
      </c>
      <c r="D30" s="149">
        <v>0</v>
      </c>
      <c r="E30" s="149">
        <v>0</v>
      </c>
      <c r="F30" s="149">
        <v>1</v>
      </c>
      <c r="G30" s="152">
        <v>0</v>
      </c>
      <c r="H30" s="149">
        <v>0</v>
      </c>
      <c r="I30" s="192" t="s">
        <v>253</v>
      </c>
      <c r="J30" s="146">
        <v>0</v>
      </c>
      <c r="K30" s="146">
        <v>0</v>
      </c>
      <c r="L30" s="146">
        <v>0</v>
      </c>
      <c r="M30" s="146">
        <v>0</v>
      </c>
      <c r="N30" s="146">
        <v>0</v>
      </c>
      <c r="O30" s="146">
        <v>0</v>
      </c>
      <c r="P30" s="146">
        <v>0</v>
      </c>
      <c r="Q30" s="146">
        <v>0</v>
      </c>
      <c r="R30" s="146">
        <f t="shared" si="1"/>
        <v>1</v>
      </c>
    </row>
    <row r="31" spans="1:18" ht="28.5" customHeight="1" x14ac:dyDescent="0.2">
      <c r="A31" s="192" t="s">
        <v>236</v>
      </c>
      <c r="B31" s="149">
        <v>0</v>
      </c>
      <c r="C31" s="149">
        <v>0</v>
      </c>
      <c r="D31" s="149">
        <v>0</v>
      </c>
      <c r="E31" s="149">
        <v>0</v>
      </c>
      <c r="F31" s="149">
        <v>1</v>
      </c>
      <c r="G31" s="152">
        <v>0</v>
      </c>
      <c r="H31" s="149">
        <v>0</v>
      </c>
      <c r="I31" s="192" t="s">
        <v>236</v>
      </c>
      <c r="J31" s="146">
        <v>0</v>
      </c>
      <c r="K31" s="146">
        <v>0</v>
      </c>
      <c r="L31" s="146">
        <v>0</v>
      </c>
      <c r="M31" s="146">
        <v>0</v>
      </c>
      <c r="N31" s="146">
        <v>0</v>
      </c>
      <c r="O31" s="146">
        <v>0</v>
      </c>
      <c r="P31" s="146">
        <v>0</v>
      </c>
      <c r="Q31" s="146">
        <v>0</v>
      </c>
      <c r="R31" s="146">
        <f t="shared" si="1"/>
        <v>1</v>
      </c>
    </row>
    <row r="32" spans="1:18" ht="28.5" customHeight="1" x14ac:dyDescent="0.2">
      <c r="A32" s="192" t="s">
        <v>238</v>
      </c>
      <c r="B32" s="149">
        <v>0</v>
      </c>
      <c r="C32" s="149">
        <v>0</v>
      </c>
      <c r="D32" s="149">
        <v>0</v>
      </c>
      <c r="E32" s="149">
        <v>1</v>
      </c>
      <c r="F32" s="149">
        <v>0</v>
      </c>
      <c r="G32" s="152">
        <v>0</v>
      </c>
      <c r="H32" s="149">
        <v>0</v>
      </c>
      <c r="I32" s="192" t="s">
        <v>238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  <c r="P32" s="146">
        <v>0</v>
      </c>
      <c r="Q32" s="146">
        <v>0</v>
      </c>
      <c r="R32" s="146">
        <f t="shared" si="1"/>
        <v>1</v>
      </c>
    </row>
    <row r="33" spans="1:18" ht="28.5" customHeight="1" x14ac:dyDescent="0.2">
      <c r="A33" s="157" t="s">
        <v>244</v>
      </c>
      <c r="B33" s="191">
        <v>0</v>
      </c>
      <c r="C33" s="191">
        <v>0</v>
      </c>
      <c r="D33" s="191">
        <v>0</v>
      </c>
      <c r="E33" s="191">
        <v>0</v>
      </c>
      <c r="F33" s="191">
        <v>4</v>
      </c>
      <c r="G33" s="191">
        <v>0</v>
      </c>
      <c r="H33" s="191">
        <v>0</v>
      </c>
      <c r="I33" s="157" t="s">
        <v>244</v>
      </c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2">
        <v>0</v>
      </c>
      <c r="Q33" s="162">
        <v>0</v>
      </c>
      <c r="R33" s="162">
        <f t="shared" si="1"/>
        <v>4</v>
      </c>
    </row>
    <row r="34" spans="1:18" ht="33.75" customHeight="1" thickBot="1" x14ac:dyDescent="0.25">
      <c r="A34" s="202" t="s">
        <v>145</v>
      </c>
      <c r="B34" s="204">
        <f>B5+B6+B7+B8+B9+B10+B11+B12+B13+B14+B24+B25+B26+B27+B28+B29+B30+B31+B32+B33</f>
        <v>114</v>
      </c>
      <c r="C34" s="204">
        <f t="shared" ref="C34:J34" si="2">C5+C6+C7+C8+C9+C10+C11+C12+C13+C14+C24+C25+C26+C27+C28+C29+C30+C31+C32+C33</f>
        <v>72</v>
      </c>
      <c r="D34" s="204">
        <f t="shared" si="2"/>
        <v>154</v>
      </c>
      <c r="E34" s="204">
        <f t="shared" si="2"/>
        <v>63</v>
      </c>
      <c r="F34" s="204">
        <f t="shared" si="2"/>
        <v>447</v>
      </c>
      <c r="G34" s="204">
        <f t="shared" si="2"/>
        <v>170</v>
      </c>
      <c r="H34" s="204">
        <f t="shared" si="2"/>
        <v>40</v>
      </c>
      <c r="I34" s="202" t="s">
        <v>145</v>
      </c>
      <c r="J34" s="204">
        <f t="shared" si="2"/>
        <v>57</v>
      </c>
      <c r="K34" s="204">
        <f t="shared" ref="K34" si="3">K5+K6+K7+K8+K9+K10+K11+K12+K13+K14+K24+K25+K26+K27+K28+K29+K30+K31+K32+K33</f>
        <v>35</v>
      </c>
      <c r="L34" s="204">
        <f t="shared" ref="L34" si="4">L5+L6+L7+L8+L9+L10+L11+L12+L13+L14+L24+L25+L26+L27+L28+L29+L30+L31+L32+L33</f>
        <v>48</v>
      </c>
      <c r="M34" s="204">
        <f t="shared" ref="M34" si="5">M5+M6+M7+M8+M9+M10+M11+M12+M13+M14+M24+M25+M26+M27+M28+M29+M30+M31+M32+M33</f>
        <v>58</v>
      </c>
      <c r="N34" s="204">
        <f t="shared" ref="N34" si="6">N5+N6+N7+N8+N9+N10+N11+N12+N13+N14+N24+N25+N26+N27+N28+N29+N30+N31+N32+N33</f>
        <v>38</v>
      </c>
      <c r="O34" s="204">
        <f t="shared" ref="O34" si="7">O5+O6+O7+O8+O9+O10+O11+O12+O13+O14+O24+O25+O26+O27+O28+O29+O30+O31+O32+O33</f>
        <v>80</v>
      </c>
      <c r="P34" s="204">
        <f t="shared" ref="P34" si="8">P5+P6+P7+P8+P9+P10+P11+P12+P13+P14+P24+P25+P26+P27+P28+P29+P30+P31+P32+P33</f>
        <v>79</v>
      </c>
      <c r="Q34" s="204">
        <f t="shared" ref="Q34" si="9">Q5+Q6+Q7+Q8+Q9+Q10+Q11+Q12+Q13+Q14+Q24+Q25+Q26+Q27+Q28+Q29+Q30+Q31+Q32+Q33</f>
        <v>100</v>
      </c>
      <c r="R34" s="204">
        <f t="shared" ref="R34" si="10">R5+R6+R7+R8+R9+R10+R11+R12+R13+R14+R24+R25+R26+R27+R28+R29+R30+R31+R32+R33</f>
        <v>1555</v>
      </c>
    </row>
    <row r="35" spans="1:18" ht="28.5" customHeight="1" thickTop="1" x14ac:dyDescent="0.2">
      <c r="H35" s="2" t="s">
        <v>40</v>
      </c>
      <c r="J35" s="15"/>
      <c r="K35" s="15"/>
      <c r="L35" s="15"/>
      <c r="M35" s="15"/>
      <c r="N35" s="15"/>
      <c r="O35" s="15"/>
      <c r="P35" s="15"/>
      <c r="Q35" s="15"/>
    </row>
    <row r="36" spans="1:18" ht="28.5" customHeight="1" x14ac:dyDescent="0.2"/>
    <row r="37" spans="1:18" s="119" customFormat="1" ht="28.5" customHeight="1" x14ac:dyDescent="0.2">
      <c r="G37" s="123"/>
    </row>
    <row r="38" spans="1:18" s="121" customFormat="1" ht="23.25" customHeight="1" x14ac:dyDescent="0.2">
      <c r="G38" s="123"/>
    </row>
    <row r="39" spans="1:18" s="121" customFormat="1" ht="28.5" customHeight="1" x14ac:dyDescent="0.2">
      <c r="G39" s="123"/>
    </row>
    <row r="40" spans="1:18" s="118" customFormat="1" ht="28.5" customHeight="1" x14ac:dyDescent="0.2">
      <c r="A40" s="171" t="s">
        <v>185</v>
      </c>
      <c r="B40" s="138"/>
      <c r="C40" s="138"/>
      <c r="D40" s="138"/>
      <c r="E40" s="138"/>
      <c r="F40" s="138"/>
      <c r="G40" s="138"/>
      <c r="H40" s="138">
        <v>78</v>
      </c>
      <c r="I40" s="171" t="s">
        <v>185</v>
      </c>
      <c r="J40" s="138"/>
      <c r="K40" s="138"/>
      <c r="L40" s="138"/>
      <c r="M40" s="138"/>
      <c r="N40" s="138"/>
      <c r="O40" s="138"/>
      <c r="P40" s="138"/>
      <c r="Q40" s="138"/>
      <c r="R40" s="138">
        <v>79</v>
      </c>
    </row>
    <row r="41" spans="1:18" ht="20.25" x14ac:dyDescent="0.2">
      <c r="A41" s="188" t="s">
        <v>187</v>
      </c>
      <c r="B41" s="228" t="s">
        <v>187</v>
      </c>
      <c r="C41" s="228"/>
      <c r="D41" s="228"/>
      <c r="E41" s="228"/>
      <c r="F41" s="228"/>
      <c r="G41" s="228"/>
      <c r="H41" s="228"/>
    </row>
    <row r="42" spans="1:18" ht="36" customHeight="1" x14ac:dyDescent="0.2">
      <c r="A42" s="188" t="s">
        <v>163</v>
      </c>
      <c r="B42" s="227" t="s">
        <v>163</v>
      </c>
      <c r="C42" s="227"/>
      <c r="D42" s="227"/>
      <c r="E42" s="227"/>
      <c r="F42" s="227"/>
      <c r="G42" s="227"/>
      <c r="H42" s="227"/>
    </row>
    <row r="43" spans="1:18" ht="24" customHeight="1" x14ac:dyDescent="0.2">
      <c r="A43" s="188" t="s">
        <v>164</v>
      </c>
      <c r="B43" s="227" t="s">
        <v>164</v>
      </c>
      <c r="C43" s="227"/>
      <c r="D43" s="227"/>
      <c r="E43" s="227"/>
      <c r="F43" s="227"/>
      <c r="G43" s="227"/>
      <c r="H43" s="227"/>
    </row>
    <row r="44" spans="1:18" ht="36" customHeight="1" x14ac:dyDescent="0.2">
      <c r="A44" s="188" t="s">
        <v>165</v>
      </c>
      <c r="B44" s="227" t="s">
        <v>165</v>
      </c>
      <c r="C44" s="227"/>
      <c r="D44" s="227"/>
      <c r="E44" s="227"/>
      <c r="F44" s="227"/>
      <c r="G44" s="227"/>
      <c r="H44" s="227"/>
    </row>
    <row r="45" spans="1:18" ht="48" customHeight="1" x14ac:dyDescent="0.2">
      <c r="A45" s="188" t="s">
        <v>166</v>
      </c>
      <c r="B45" s="227" t="s">
        <v>166</v>
      </c>
      <c r="C45" s="227"/>
      <c r="D45" s="227"/>
      <c r="E45" s="227"/>
      <c r="F45" s="227"/>
      <c r="G45" s="227"/>
      <c r="H45" s="227"/>
    </row>
    <row r="46" spans="1:18" ht="48" customHeight="1" x14ac:dyDescent="0.2">
      <c r="A46" s="188" t="s">
        <v>167</v>
      </c>
      <c r="B46" s="227" t="s">
        <v>167</v>
      </c>
      <c r="C46" s="227"/>
      <c r="D46" s="227"/>
      <c r="E46" s="227"/>
      <c r="F46" s="227"/>
      <c r="G46" s="227"/>
      <c r="H46" s="227"/>
    </row>
    <row r="47" spans="1:18" ht="36" customHeight="1" x14ac:dyDescent="0.2">
      <c r="A47" s="188" t="s">
        <v>169</v>
      </c>
      <c r="B47" s="227" t="s">
        <v>169</v>
      </c>
      <c r="C47" s="227"/>
      <c r="D47" s="227"/>
      <c r="E47" s="227"/>
      <c r="F47" s="227"/>
      <c r="G47" s="227"/>
      <c r="H47" s="227"/>
    </row>
    <row r="48" spans="1:18" ht="48" customHeight="1" x14ac:dyDescent="0.2">
      <c r="A48" s="188" t="s">
        <v>188</v>
      </c>
      <c r="B48" s="227" t="s">
        <v>188</v>
      </c>
      <c r="C48" s="227"/>
      <c r="D48" s="227"/>
      <c r="E48" s="227"/>
      <c r="F48" s="227"/>
      <c r="G48" s="227"/>
      <c r="H48" s="227"/>
    </row>
    <row r="49" spans="1:8" ht="36" customHeight="1" x14ac:dyDescent="0.2">
      <c r="A49" s="188" t="s">
        <v>170</v>
      </c>
      <c r="B49" s="227" t="s">
        <v>170</v>
      </c>
      <c r="C49" s="227"/>
      <c r="D49" s="227"/>
      <c r="E49" s="227"/>
      <c r="F49" s="227"/>
      <c r="G49" s="227"/>
      <c r="H49" s="227"/>
    </row>
    <row r="50" spans="1:8" ht="24" customHeight="1" x14ac:dyDescent="0.2">
      <c r="A50" s="189" t="s">
        <v>172</v>
      </c>
      <c r="B50" s="227" t="s">
        <v>172</v>
      </c>
      <c r="C50" s="227"/>
      <c r="D50" s="227"/>
      <c r="E50" s="227"/>
      <c r="F50" s="227"/>
      <c r="G50" s="227"/>
      <c r="H50" s="227"/>
    </row>
    <row r="51" spans="1:8" ht="24" customHeight="1" thickBot="1" x14ac:dyDescent="0.25">
      <c r="A51" s="190" t="s">
        <v>35</v>
      </c>
      <c r="B51" s="227" t="s">
        <v>173</v>
      </c>
      <c r="C51" s="227"/>
      <c r="D51" s="227"/>
      <c r="E51" s="227"/>
      <c r="F51" s="227"/>
      <c r="G51" s="227"/>
      <c r="H51" s="227"/>
    </row>
    <row r="52" spans="1:8" ht="36" customHeight="1" thickTop="1" x14ac:dyDescent="0.2">
      <c r="B52" s="227" t="s">
        <v>174</v>
      </c>
      <c r="C52" s="227"/>
      <c r="D52" s="227"/>
      <c r="E52" s="227"/>
      <c r="F52" s="227"/>
      <c r="G52" s="227"/>
      <c r="H52" s="227"/>
    </row>
    <row r="53" spans="1:8" ht="48" customHeight="1" x14ac:dyDescent="0.2">
      <c r="B53" s="227" t="s">
        <v>175</v>
      </c>
      <c r="C53" s="227"/>
      <c r="D53" s="227"/>
      <c r="E53" s="227"/>
      <c r="F53" s="227"/>
      <c r="G53" s="227"/>
      <c r="H53" s="227"/>
    </row>
    <row r="54" spans="1:8" ht="24" customHeight="1" x14ac:dyDescent="0.2">
      <c r="B54" s="227" t="s">
        <v>176</v>
      </c>
      <c r="C54" s="227"/>
      <c r="D54" s="227"/>
      <c r="E54" s="227"/>
      <c r="F54" s="227"/>
      <c r="G54" s="227"/>
      <c r="H54" s="227"/>
    </row>
    <row r="55" spans="1:8" ht="24" customHeight="1" x14ac:dyDescent="0.2">
      <c r="B55" s="227" t="s">
        <v>177</v>
      </c>
      <c r="C55" s="227"/>
      <c r="D55" s="227"/>
      <c r="E55" s="227"/>
      <c r="F55" s="227"/>
      <c r="G55" s="227"/>
      <c r="H55" s="227"/>
    </row>
    <row r="56" spans="1:8" ht="36" customHeight="1" x14ac:dyDescent="0.2">
      <c r="B56" s="227" t="s">
        <v>178</v>
      </c>
      <c r="C56" s="227"/>
      <c r="D56" s="227"/>
      <c r="E56" s="227"/>
      <c r="F56" s="227"/>
      <c r="G56" s="227"/>
      <c r="H56" s="227"/>
    </row>
    <row r="57" spans="1:8" ht="24" customHeight="1" x14ac:dyDescent="0.2">
      <c r="B57" s="227" t="s">
        <v>189</v>
      </c>
      <c r="C57" s="227"/>
      <c r="D57" s="227"/>
      <c r="E57" s="227"/>
      <c r="F57" s="227"/>
      <c r="G57" s="227"/>
      <c r="H57" s="227"/>
    </row>
    <row r="58" spans="1:8" ht="60" customHeight="1" x14ac:dyDescent="0.2">
      <c r="B58" s="227" t="s">
        <v>180</v>
      </c>
      <c r="C58" s="227"/>
      <c r="D58" s="227"/>
      <c r="E58" s="227"/>
      <c r="F58" s="227"/>
      <c r="G58" s="227"/>
      <c r="H58" s="227"/>
    </row>
    <row r="59" spans="1:8" ht="48" customHeight="1" x14ac:dyDescent="0.2">
      <c r="B59" s="227" t="s">
        <v>181</v>
      </c>
      <c r="C59" s="227"/>
      <c r="D59" s="227"/>
      <c r="E59" s="227"/>
      <c r="F59" s="227"/>
      <c r="G59" s="227"/>
      <c r="H59" s="227"/>
    </row>
    <row r="60" spans="1:8" ht="36" customHeight="1" x14ac:dyDescent="0.2">
      <c r="B60" s="227" t="s">
        <v>182</v>
      </c>
      <c r="C60" s="227"/>
      <c r="D60" s="227"/>
      <c r="E60" s="227"/>
      <c r="F60" s="227"/>
      <c r="G60" s="227"/>
      <c r="H60" s="227"/>
    </row>
    <row r="61" spans="1:8" ht="20.25" x14ac:dyDescent="0.2">
      <c r="B61" s="226" t="s">
        <v>65</v>
      </c>
      <c r="C61" s="226"/>
      <c r="D61" s="226"/>
      <c r="E61" s="226"/>
      <c r="F61" s="226"/>
      <c r="G61" s="226"/>
      <c r="H61" s="226"/>
    </row>
  </sheetData>
  <mergeCells count="35">
    <mergeCell ref="A1:H1"/>
    <mergeCell ref="J3:Q3"/>
    <mergeCell ref="J22:Q22"/>
    <mergeCell ref="I20:Q20"/>
    <mergeCell ref="I1:R1"/>
    <mergeCell ref="R22:R23"/>
    <mergeCell ref="A3:A4"/>
    <mergeCell ref="B3:H3"/>
    <mergeCell ref="I3:I4"/>
    <mergeCell ref="A20:H20"/>
    <mergeCell ref="A22:A23"/>
    <mergeCell ref="B22:H22"/>
    <mergeCell ref="I22:I23"/>
    <mergeCell ref="R3:R4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61:H61"/>
    <mergeCell ref="B56:H56"/>
    <mergeCell ref="B57:H57"/>
    <mergeCell ref="B58:H58"/>
    <mergeCell ref="B59:H59"/>
    <mergeCell ref="B60:H60"/>
  </mergeCells>
  <printOptions horizontalCentered="1"/>
  <pageMargins left="0.51181102362204722" right="0.51181102362204722" top="0.51181102362204722" bottom="0.19685039370078741" header="0.31496062992125984" footer="0.31496062992125984"/>
  <pageSetup paperSize="9" scale="94" pageOrder="overThenDown" orientation="landscape" r:id="rId1"/>
  <colBreaks count="1" manualBreakCount="1">
    <brk id="8" max="4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4"/>
  <sheetViews>
    <sheetView rightToLeft="1" view="pageBreakPreview" zoomScaleSheetLayoutView="100" workbookViewId="0">
      <selection activeCell="D3" sqref="D3:D23"/>
    </sheetView>
  </sheetViews>
  <sheetFormatPr defaultRowHeight="14.25" x14ac:dyDescent="0.2"/>
  <cols>
    <col min="1" max="1" width="18.75" style="114" customWidth="1"/>
    <col min="2" max="2" width="16.625" style="114" customWidth="1"/>
    <col min="3" max="3" width="14.875" style="114" customWidth="1"/>
    <col min="4" max="4" width="18.875" style="114" customWidth="1"/>
    <col min="5" max="243" width="9.125" style="114"/>
    <col min="244" max="244" width="12.25" style="114" customWidth="1"/>
    <col min="245" max="245" width="10.375" style="114" customWidth="1"/>
    <col min="246" max="246" width="15" style="114" customWidth="1"/>
    <col min="247" max="248" width="12.125" style="114" customWidth="1"/>
    <col min="249" max="250" width="12" style="114" customWidth="1"/>
    <col min="251" max="251" width="15.375" style="114" customWidth="1"/>
    <col min="252" max="252" width="13.375" style="114" customWidth="1"/>
    <col min="253" max="253" width="13.625" style="114" customWidth="1"/>
    <col min="254" max="255" width="9.125" style="114"/>
    <col min="256" max="256" width="18" style="114" customWidth="1"/>
    <col min="257" max="499" width="9.125" style="114"/>
    <col min="500" max="500" width="12.25" style="114" customWidth="1"/>
    <col min="501" max="501" width="10.375" style="114" customWidth="1"/>
    <col min="502" max="502" width="15" style="114" customWidth="1"/>
    <col min="503" max="504" width="12.125" style="114" customWidth="1"/>
    <col min="505" max="506" width="12" style="114" customWidth="1"/>
    <col min="507" max="507" width="15.375" style="114" customWidth="1"/>
    <col min="508" max="508" width="13.375" style="114" customWidth="1"/>
    <col min="509" max="509" width="13.625" style="114" customWidth="1"/>
    <col min="510" max="511" width="9.125" style="114"/>
    <col min="512" max="512" width="18" style="114" customWidth="1"/>
    <col min="513" max="755" width="9.125" style="114"/>
    <col min="756" max="756" width="12.25" style="114" customWidth="1"/>
    <col min="757" max="757" width="10.375" style="114" customWidth="1"/>
    <col min="758" max="758" width="15" style="114" customWidth="1"/>
    <col min="759" max="760" width="12.125" style="114" customWidth="1"/>
    <col min="761" max="762" width="12" style="114" customWidth="1"/>
    <col min="763" max="763" width="15.375" style="114" customWidth="1"/>
    <col min="764" max="764" width="13.375" style="114" customWidth="1"/>
    <col min="765" max="765" width="13.625" style="114" customWidth="1"/>
    <col min="766" max="767" width="9.125" style="114"/>
    <col min="768" max="768" width="18" style="114" customWidth="1"/>
    <col min="769" max="1011" width="9.125" style="114"/>
    <col min="1012" max="1012" width="12.25" style="114" customWidth="1"/>
    <col min="1013" max="1013" width="10.375" style="114" customWidth="1"/>
    <col min="1014" max="1014" width="15" style="114" customWidth="1"/>
    <col min="1015" max="1016" width="12.125" style="114" customWidth="1"/>
    <col min="1017" max="1018" width="12" style="114" customWidth="1"/>
    <col min="1019" max="1019" width="15.375" style="114" customWidth="1"/>
    <col min="1020" max="1020" width="13.375" style="114" customWidth="1"/>
    <col min="1021" max="1021" width="13.625" style="114" customWidth="1"/>
    <col min="1022" max="1023" width="9.125" style="114"/>
    <col min="1024" max="1024" width="18" style="114" customWidth="1"/>
    <col min="1025" max="1267" width="9.125" style="114"/>
    <col min="1268" max="1268" width="12.25" style="114" customWidth="1"/>
    <col min="1269" max="1269" width="10.375" style="114" customWidth="1"/>
    <col min="1270" max="1270" width="15" style="114" customWidth="1"/>
    <col min="1271" max="1272" width="12.125" style="114" customWidth="1"/>
    <col min="1273" max="1274" width="12" style="114" customWidth="1"/>
    <col min="1275" max="1275" width="15.375" style="114" customWidth="1"/>
    <col min="1276" max="1276" width="13.375" style="114" customWidth="1"/>
    <col min="1277" max="1277" width="13.625" style="114" customWidth="1"/>
    <col min="1278" max="1279" width="9.125" style="114"/>
    <col min="1280" max="1280" width="18" style="114" customWidth="1"/>
    <col min="1281" max="1523" width="9.125" style="114"/>
    <col min="1524" max="1524" width="12.25" style="114" customWidth="1"/>
    <col min="1525" max="1525" width="10.375" style="114" customWidth="1"/>
    <col min="1526" max="1526" width="15" style="114" customWidth="1"/>
    <col min="1527" max="1528" width="12.125" style="114" customWidth="1"/>
    <col min="1529" max="1530" width="12" style="114" customWidth="1"/>
    <col min="1531" max="1531" width="15.375" style="114" customWidth="1"/>
    <col min="1532" max="1532" width="13.375" style="114" customWidth="1"/>
    <col min="1533" max="1533" width="13.625" style="114" customWidth="1"/>
    <col min="1534" max="1535" width="9.125" style="114"/>
    <col min="1536" max="1536" width="18" style="114" customWidth="1"/>
    <col min="1537" max="1779" width="9.125" style="114"/>
    <col min="1780" max="1780" width="12.25" style="114" customWidth="1"/>
    <col min="1781" max="1781" width="10.375" style="114" customWidth="1"/>
    <col min="1782" max="1782" width="15" style="114" customWidth="1"/>
    <col min="1783" max="1784" width="12.125" style="114" customWidth="1"/>
    <col min="1785" max="1786" width="12" style="114" customWidth="1"/>
    <col min="1787" max="1787" width="15.375" style="114" customWidth="1"/>
    <col min="1788" max="1788" width="13.375" style="114" customWidth="1"/>
    <col min="1789" max="1789" width="13.625" style="114" customWidth="1"/>
    <col min="1790" max="1791" width="9.125" style="114"/>
    <col min="1792" max="1792" width="18" style="114" customWidth="1"/>
    <col min="1793" max="2035" width="9.125" style="114"/>
    <col min="2036" max="2036" width="12.25" style="114" customWidth="1"/>
    <col min="2037" max="2037" width="10.375" style="114" customWidth="1"/>
    <col min="2038" max="2038" width="15" style="114" customWidth="1"/>
    <col min="2039" max="2040" width="12.125" style="114" customWidth="1"/>
    <col min="2041" max="2042" width="12" style="114" customWidth="1"/>
    <col min="2043" max="2043" width="15.375" style="114" customWidth="1"/>
    <col min="2044" max="2044" width="13.375" style="114" customWidth="1"/>
    <col min="2045" max="2045" width="13.625" style="114" customWidth="1"/>
    <col min="2046" max="2047" width="9.125" style="114"/>
    <col min="2048" max="2048" width="18" style="114" customWidth="1"/>
    <col min="2049" max="2291" width="9.125" style="114"/>
    <col min="2292" max="2292" width="12.25" style="114" customWidth="1"/>
    <col min="2293" max="2293" width="10.375" style="114" customWidth="1"/>
    <col min="2294" max="2294" width="15" style="114" customWidth="1"/>
    <col min="2295" max="2296" width="12.125" style="114" customWidth="1"/>
    <col min="2297" max="2298" width="12" style="114" customWidth="1"/>
    <col min="2299" max="2299" width="15.375" style="114" customWidth="1"/>
    <col min="2300" max="2300" width="13.375" style="114" customWidth="1"/>
    <col min="2301" max="2301" width="13.625" style="114" customWidth="1"/>
    <col min="2302" max="2303" width="9.125" style="114"/>
    <col min="2304" max="2304" width="18" style="114" customWidth="1"/>
    <col min="2305" max="2547" width="9.125" style="114"/>
    <col min="2548" max="2548" width="12.25" style="114" customWidth="1"/>
    <col min="2549" max="2549" width="10.375" style="114" customWidth="1"/>
    <col min="2550" max="2550" width="15" style="114" customWidth="1"/>
    <col min="2551" max="2552" width="12.125" style="114" customWidth="1"/>
    <col min="2553" max="2554" width="12" style="114" customWidth="1"/>
    <col min="2555" max="2555" width="15.375" style="114" customWidth="1"/>
    <col min="2556" max="2556" width="13.375" style="114" customWidth="1"/>
    <col min="2557" max="2557" width="13.625" style="114" customWidth="1"/>
    <col min="2558" max="2559" width="9.125" style="114"/>
    <col min="2560" max="2560" width="18" style="114" customWidth="1"/>
    <col min="2561" max="2803" width="9.125" style="114"/>
    <col min="2804" max="2804" width="12.25" style="114" customWidth="1"/>
    <col min="2805" max="2805" width="10.375" style="114" customWidth="1"/>
    <col min="2806" max="2806" width="15" style="114" customWidth="1"/>
    <col min="2807" max="2808" width="12.125" style="114" customWidth="1"/>
    <col min="2809" max="2810" width="12" style="114" customWidth="1"/>
    <col min="2811" max="2811" width="15.375" style="114" customWidth="1"/>
    <col min="2812" max="2812" width="13.375" style="114" customWidth="1"/>
    <col min="2813" max="2813" width="13.625" style="114" customWidth="1"/>
    <col min="2814" max="2815" width="9.125" style="114"/>
    <col min="2816" max="2816" width="18" style="114" customWidth="1"/>
    <col min="2817" max="3059" width="9.125" style="114"/>
    <col min="3060" max="3060" width="12.25" style="114" customWidth="1"/>
    <col min="3061" max="3061" width="10.375" style="114" customWidth="1"/>
    <col min="3062" max="3062" width="15" style="114" customWidth="1"/>
    <col min="3063" max="3064" width="12.125" style="114" customWidth="1"/>
    <col min="3065" max="3066" width="12" style="114" customWidth="1"/>
    <col min="3067" max="3067" width="15.375" style="114" customWidth="1"/>
    <col min="3068" max="3068" width="13.375" style="114" customWidth="1"/>
    <col min="3069" max="3069" width="13.625" style="114" customWidth="1"/>
    <col min="3070" max="3071" width="9.125" style="114"/>
    <col min="3072" max="3072" width="18" style="114" customWidth="1"/>
    <col min="3073" max="3315" width="9.125" style="114"/>
    <col min="3316" max="3316" width="12.25" style="114" customWidth="1"/>
    <col min="3317" max="3317" width="10.375" style="114" customWidth="1"/>
    <col min="3318" max="3318" width="15" style="114" customWidth="1"/>
    <col min="3319" max="3320" width="12.125" style="114" customWidth="1"/>
    <col min="3321" max="3322" width="12" style="114" customWidth="1"/>
    <col min="3323" max="3323" width="15.375" style="114" customWidth="1"/>
    <col min="3324" max="3324" width="13.375" style="114" customWidth="1"/>
    <col min="3325" max="3325" width="13.625" style="114" customWidth="1"/>
    <col min="3326" max="3327" width="9.125" style="114"/>
    <col min="3328" max="3328" width="18" style="114" customWidth="1"/>
    <col min="3329" max="3571" width="9.125" style="114"/>
    <col min="3572" max="3572" width="12.25" style="114" customWidth="1"/>
    <col min="3573" max="3573" width="10.375" style="114" customWidth="1"/>
    <col min="3574" max="3574" width="15" style="114" customWidth="1"/>
    <col min="3575" max="3576" width="12.125" style="114" customWidth="1"/>
    <col min="3577" max="3578" width="12" style="114" customWidth="1"/>
    <col min="3579" max="3579" width="15.375" style="114" customWidth="1"/>
    <col min="3580" max="3580" width="13.375" style="114" customWidth="1"/>
    <col min="3581" max="3581" width="13.625" style="114" customWidth="1"/>
    <col min="3582" max="3583" width="9.125" style="114"/>
    <col min="3584" max="3584" width="18" style="114" customWidth="1"/>
    <col min="3585" max="3827" width="9.125" style="114"/>
    <col min="3828" max="3828" width="12.25" style="114" customWidth="1"/>
    <col min="3829" max="3829" width="10.375" style="114" customWidth="1"/>
    <col min="3830" max="3830" width="15" style="114" customWidth="1"/>
    <col min="3831" max="3832" width="12.125" style="114" customWidth="1"/>
    <col min="3833" max="3834" width="12" style="114" customWidth="1"/>
    <col min="3835" max="3835" width="15.375" style="114" customWidth="1"/>
    <col min="3836" max="3836" width="13.375" style="114" customWidth="1"/>
    <col min="3837" max="3837" width="13.625" style="114" customWidth="1"/>
    <col min="3838" max="3839" width="9.125" style="114"/>
    <col min="3840" max="3840" width="18" style="114" customWidth="1"/>
    <col min="3841" max="4083" width="9.125" style="114"/>
    <col min="4084" max="4084" width="12.25" style="114" customWidth="1"/>
    <col min="4085" max="4085" width="10.375" style="114" customWidth="1"/>
    <col min="4086" max="4086" width="15" style="114" customWidth="1"/>
    <col min="4087" max="4088" width="12.125" style="114" customWidth="1"/>
    <col min="4089" max="4090" width="12" style="114" customWidth="1"/>
    <col min="4091" max="4091" width="15.375" style="114" customWidth="1"/>
    <col min="4092" max="4092" width="13.375" style="114" customWidth="1"/>
    <col min="4093" max="4093" width="13.625" style="114" customWidth="1"/>
    <col min="4094" max="4095" width="9.125" style="114"/>
    <col min="4096" max="4096" width="18" style="114" customWidth="1"/>
    <col min="4097" max="4339" width="9.125" style="114"/>
    <col min="4340" max="4340" width="12.25" style="114" customWidth="1"/>
    <col min="4341" max="4341" width="10.375" style="114" customWidth="1"/>
    <col min="4342" max="4342" width="15" style="114" customWidth="1"/>
    <col min="4343" max="4344" width="12.125" style="114" customWidth="1"/>
    <col min="4345" max="4346" width="12" style="114" customWidth="1"/>
    <col min="4347" max="4347" width="15.375" style="114" customWidth="1"/>
    <col min="4348" max="4348" width="13.375" style="114" customWidth="1"/>
    <col min="4349" max="4349" width="13.625" style="114" customWidth="1"/>
    <col min="4350" max="4351" width="9.125" style="114"/>
    <col min="4352" max="4352" width="18" style="114" customWidth="1"/>
    <col min="4353" max="4595" width="9.125" style="114"/>
    <col min="4596" max="4596" width="12.25" style="114" customWidth="1"/>
    <col min="4597" max="4597" width="10.375" style="114" customWidth="1"/>
    <col min="4598" max="4598" width="15" style="114" customWidth="1"/>
    <col min="4599" max="4600" width="12.125" style="114" customWidth="1"/>
    <col min="4601" max="4602" width="12" style="114" customWidth="1"/>
    <col min="4603" max="4603" width="15.375" style="114" customWidth="1"/>
    <col min="4604" max="4604" width="13.375" style="114" customWidth="1"/>
    <col min="4605" max="4605" width="13.625" style="114" customWidth="1"/>
    <col min="4606" max="4607" width="9.125" style="114"/>
    <col min="4608" max="4608" width="18" style="114" customWidth="1"/>
    <col min="4609" max="4851" width="9.125" style="114"/>
    <col min="4852" max="4852" width="12.25" style="114" customWidth="1"/>
    <col min="4853" max="4853" width="10.375" style="114" customWidth="1"/>
    <col min="4854" max="4854" width="15" style="114" customWidth="1"/>
    <col min="4855" max="4856" width="12.125" style="114" customWidth="1"/>
    <col min="4857" max="4858" width="12" style="114" customWidth="1"/>
    <col min="4859" max="4859" width="15.375" style="114" customWidth="1"/>
    <col min="4860" max="4860" width="13.375" style="114" customWidth="1"/>
    <col min="4861" max="4861" width="13.625" style="114" customWidth="1"/>
    <col min="4862" max="4863" width="9.125" style="114"/>
    <col min="4864" max="4864" width="18" style="114" customWidth="1"/>
    <col min="4865" max="5107" width="9.125" style="114"/>
    <col min="5108" max="5108" width="12.25" style="114" customWidth="1"/>
    <col min="5109" max="5109" width="10.375" style="114" customWidth="1"/>
    <col min="5110" max="5110" width="15" style="114" customWidth="1"/>
    <col min="5111" max="5112" width="12.125" style="114" customWidth="1"/>
    <col min="5113" max="5114" width="12" style="114" customWidth="1"/>
    <col min="5115" max="5115" width="15.375" style="114" customWidth="1"/>
    <col min="5116" max="5116" width="13.375" style="114" customWidth="1"/>
    <col min="5117" max="5117" width="13.625" style="114" customWidth="1"/>
    <col min="5118" max="5119" width="9.125" style="114"/>
    <col min="5120" max="5120" width="18" style="114" customWidth="1"/>
    <col min="5121" max="5363" width="9.125" style="114"/>
    <col min="5364" max="5364" width="12.25" style="114" customWidth="1"/>
    <col min="5365" max="5365" width="10.375" style="114" customWidth="1"/>
    <col min="5366" max="5366" width="15" style="114" customWidth="1"/>
    <col min="5367" max="5368" width="12.125" style="114" customWidth="1"/>
    <col min="5369" max="5370" width="12" style="114" customWidth="1"/>
    <col min="5371" max="5371" width="15.375" style="114" customWidth="1"/>
    <col min="5372" max="5372" width="13.375" style="114" customWidth="1"/>
    <col min="5373" max="5373" width="13.625" style="114" customWidth="1"/>
    <col min="5374" max="5375" width="9.125" style="114"/>
    <col min="5376" max="5376" width="18" style="114" customWidth="1"/>
    <col min="5377" max="5619" width="9.125" style="114"/>
    <col min="5620" max="5620" width="12.25" style="114" customWidth="1"/>
    <col min="5621" max="5621" width="10.375" style="114" customWidth="1"/>
    <col min="5622" max="5622" width="15" style="114" customWidth="1"/>
    <col min="5623" max="5624" width="12.125" style="114" customWidth="1"/>
    <col min="5625" max="5626" width="12" style="114" customWidth="1"/>
    <col min="5627" max="5627" width="15.375" style="114" customWidth="1"/>
    <col min="5628" max="5628" width="13.375" style="114" customWidth="1"/>
    <col min="5629" max="5629" width="13.625" style="114" customWidth="1"/>
    <col min="5630" max="5631" width="9.125" style="114"/>
    <col min="5632" max="5632" width="18" style="114" customWidth="1"/>
    <col min="5633" max="5875" width="9.125" style="114"/>
    <col min="5876" max="5876" width="12.25" style="114" customWidth="1"/>
    <col min="5877" max="5877" width="10.375" style="114" customWidth="1"/>
    <col min="5878" max="5878" width="15" style="114" customWidth="1"/>
    <col min="5879" max="5880" width="12.125" style="114" customWidth="1"/>
    <col min="5881" max="5882" width="12" style="114" customWidth="1"/>
    <col min="5883" max="5883" width="15.375" style="114" customWidth="1"/>
    <col min="5884" max="5884" width="13.375" style="114" customWidth="1"/>
    <col min="5885" max="5885" width="13.625" style="114" customWidth="1"/>
    <col min="5886" max="5887" width="9.125" style="114"/>
    <col min="5888" max="5888" width="18" style="114" customWidth="1"/>
    <col min="5889" max="6131" width="9.125" style="114"/>
    <col min="6132" max="6132" width="12.25" style="114" customWidth="1"/>
    <col min="6133" max="6133" width="10.375" style="114" customWidth="1"/>
    <col min="6134" max="6134" width="15" style="114" customWidth="1"/>
    <col min="6135" max="6136" width="12.125" style="114" customWidth="1"/>
    <col min="6137" max="6138" width="12" style="114" customWidth="1"/>
    <col min="6139" max="6139" width="15.375" style="114" customWidth="1"/>
    <col min="6140" max="6140" width="13.375" style="114" customWidth="1"/>
    <col min="6141" max="6141" width="13.625" style="114" customWidth="1"/>
    <col min="6142" max="6143" width="9.125" style="114"/>
    <col min="6144" max="6144" width="18" style="114" customWidth="1"/>
    <col min="6145" max="6387" width="9.125" style="114"/>
    <col min="6388" max="6388" width="12.25" style="114" customWidth="1"/>
    <col min="6389" max="6389" width="10.375" style="114" customWidth="1"/>
    <col min="6390" max="6390" width="15" style="114" customWidth="1"/>
    <col min="6391" max="6392" width="12.125" style="114" customWidth="1"/>
    <col min="6393" max="6394" width="12" style="114" customWidth="1"/>
    <col min="6395" max="6395" width="15.375" style="114" customWidth="1"/>
    <col min="6396" max="6396" width="13.375" style="114" customWidth="1"/>
    <col min="6397" max="6397" width="13.625" style="114" customWidth="1"/>
    <col min="6398" max="6399" width="9.125" style="114"/>
    <col min="6400" max="6400" width="18" style="114" customWidth="1"/>
    <col min="6401" max="6643" width="9.125" style="114"/>
    <col min="6644" max="6644" width="12.25" style="114" customWidth="1"/>
    <col min="6645" max="6645" width="10.375" style="114" customWidth="1"/>
    <col min="6646" max="6646" width="15" style="114" customWidth="1"/>
    <col min="6647" max="6648" width="12.125" style="114" customWidth="1"/>
    <col min="6649" max="6650" width="12" style="114" customWidth="1"/>
    <col min="6651" max="6651" width="15.375" style="114" customWidth="1"/>
    <col min="6652" max="6652" width="13.375" style="114" customWidth="1"/>
    <col min="6653" max="6653" width="13.625" style="114" customWidth="1"/>
    <col min="6654" max="6655" width="9.125" style="114"/>
    <col min="6656" max="6656" width="18" style="114" customWidth="1"/>
    <col min="6657" max="6899" width="9.125" style="114"/>
    <col min="6900" max="6900" width="12.25" style="114" customWidth="1"/>
    <col min="6901" max="6901" width="10.375" style="114" customWidth="1"/>
    <col min="6902" max="6902" width="15" style="114" customWidth="1"/>
    <col min="6903" max="6904" width="12.125" style="114" customWidth="1"/>
    <col min="6905" max="6906" width="12" style="114" customWidth="1"/>
    <col min="6907" max="6907" width="15.375" style="114" customWidth="1"/>
    <col min="6908" max="6908" width="13.375" style="114" customWidth="1"/>
    <col min="6909" max="6909" width="13.625" style="114" customWidth="1"/>
    <col min="6910" max="6911" width="9.125" style="114"/>
    <col min="6912" max="6912" width="18" style="114" customWidth="1"/>
    <col min="6913" max="7155" width="9.125" style="114"/>
    <col min="7156" max="7156" width="12.25" style="114" customWidth="1"/>
    <col min="7157" max="7157" width="10.375" style="114" customWidth="1"/>
    <col min="7158" max="7158" width="15" style="114" customWidth="1"/>
    <col min="7159" max="7160" width="12.125" style="114" customWidth="1"/>
    <col min="7161" max="7162" width="12" style="114" customWidth="1"/>
    <col min="7163" max="7163" width="15.375" style="114" customWidth="1"/>
    <col min="7164" max="7164" width="13.375" style="114" customWidth="1"/>
    <col min="7165" max="7165" width="13.625" style="114" customWidth="1"/>
    <col min="7166" max="7167" width="9.125" style="114"/>
    <col min="7168" max="7168" width="18" style="114" customWidth="1"/>
    <col min="7169" max="7411" width="9.125" style="114"/>
    <col min="7412" max="7412" width="12.25" style="114" customWidth="1"/>
    <col min="7413" max="7413" width="10.375" style="114" customWidth="1"/>
    <col min="7414" max="7414" width="15" style="114" customWidth="1"/>
    <col min="7415" max="7416" width="12.125" style="114" customWidth="1"/>
    <col min="7417" max="7418" width="12" style="114" customWidth="1"/>
    <col min="7419" max="7419" width="15.375" style="114" customWidth="1"/>
    <col min="7420" max="7420" width="13.375" style="114" customWidth="1"/>
    <col min="7421" max="7421" width="13.625" style="114" customWidth="1"/>
    <col min="7422" max="7423" width="9.125" style="114"/>
    <col min="7424" max="7424" width="18" style="114" customWidth="1"/>
    <col min="7425" max="7667" width="9.125" style="114"/>
    <col min="7668" max="7668" width="12.25" style="114" customWidth="1"/>
    <col min="7669" max="7669" width="10.375" style="114" customWidth="1"/>
    <col min="7670" max="7670" width="15" style="114" customWidth="1"/>
    <col min="7671" max="7672" width="12.125" style="114" customWidth="1"/>
    <col min="7673" max="7674" width="12" style="114" customWidth="1"/>
    <col min="7675" max="7675" width="15.375" style="114" customWidth="1"/>
    <col min="7676" max="7676" width="13.375" style="114" customWidth="1"/>
    <col min="7677" max="7677" width="13.625" style="114" customWidth="1"/>
    <col min="7678" max="7679" width="9.125" style="114"/>
    <col min="7680" max="7680" width="18" style="114" customWidth="1"/>
    <col min="7681" max="7923" width="9.125" style="114"/>
    <col min="7924" max="7924" width="12.25" style="114" customWidth="1"/>
    <col min="7925" max="7925" width="10.375" style="114" customWidth="1"/>
    <col min="7926" max="7926" width="15" style="114" customWidth="1"/>
    <col min="7927" max="7928" width="12.125" style="114" customWidth="1"/>
    <col min="7929" max="7930" width="12" style="114" customWidth="1"/>
    <col min="7931" max="7931" width="15.375" style="114" customWidth="1"/>
    <col min="7932" max="7932" width="13.375" style="114" customWidth="1"/>
    <col min="7933" max="7933" width="13.625" style="114" customWidth="1"/>
    <col min="7934" max="7935" width="9.125" style="114"/>
    <col min="7936" max="7936" width="18" style="114" customWidth="1"/>
    <col min="7937" max="8179" width="9.125" style="114"/>
    <col min="8180" max="8180" width="12.25" style="114" customWidth="1"/>
    <col min="8181" max="8181" width="10.375" style="114" customWidth="1"/>
    <col min="8182" max="8182" width="15" style="114" customWidth="1"/>
    <col min="8183" max="8184" width="12.125" style="114" customWidth="1"/>
    <col min="8185" max="8186" width="12" style="114" customWidth="1"/>
    <col min="8187" max="8187" width="15.375" style="114" customWidth="1"/>
    <col min="8188" max="8188" width="13.375" style="114" customWidth="1"/>
    <col min="8189" max="8189" width="13.625" style="114" customWidth="1"/>
    <col min="8190" max="8191" width="9.125" style="114"/>
    <col min="8192" max="8192" width="18" style="114" customWidth="1"/>
    <col min="8193" max="8435" width="9.125" style="114"/>
    <col min="8436" max="8436" width="12.25" style="114" customWidth="1"/>
    <col min="8437" max="8437" width="10.375" style="114" customWidth="1"/>
    <col min="8438" max="8438" width="15" style="114" customWidth="1"/>
    <col min="8439" max="8440" width="12.125" style="114" customWidth="1"/>
    <col min="8441" max="8442" width="12" style="114" customWidth="1"/>
    <col min="8443" max="8443" width="15.375" style="114" customWidth="1"/>
    <col min="8444" max="8444" width="13.375" style="114" customWidth="1"/>
    <col min="8445" max="8445" width="13.625" style="114" customWidth="1"/>
    <col min="8446" max="8447" width="9.125" style="114"/>
    <col min="8448" max="8448" width="18" style="114" customWidth="1"/>
    <col min="8449" max="8691" width="9.125" style="114"/>
    <col min="8692" max="8692" width="12.25" style="114" customWidth="1"/>
    <col min="8693" max="8693" width="10.375" style="114" customWidth="1"/>
    <col min="8694" max="8694" width="15" style="114" customWidth="1"/>
    <col min="8695" max="8696" width="12.125" style="114" customWidth="1"/>
    <col min="8697" max="8698" width="12" style="114" customWidth="1"/>
    <col min="8699" max="8699" width="15.375" style="114" customWidth="1"/>
    <col min="8700" max="8700" width="13.375" style="114" customWidth="1"/>
    <col min="8701" max="8701" width="13.625" style="114" customWidth="1"/>
    <col min="8702" max="8703" width="9.125" style="114"/>
    <col min="8704" max="8704" width="18" style="114" customWidth="1"/>
    <col min="8705" max="8947" width="9.125" style="114"/>
    <col min="8948" max="8948" width="12.25" style="114" customWidth="1"/>
    <col min="8949" max="8949" width="10.375" style="114" customWidth="1"/>
    <col min="8950" max="8950" width="15" style="114" customWidth="1"/>
    <col min="8951" max="8952" width="12.125" style="114" customWidth="1"/>
    <col min="8953" max="8954" width="12" style="114" customWidth="1"/>
    <col min="8955" max="8955" width="15.375" style="114" customWidth="1"/>
    <col min="8956" max="8956" width="13.375" style="114" customWidth="1"/>
    <col min="8957" max="8957" width="13.625" style="114" customWidth="1"/>
    <col min="8958" max="8959" width="9.125" style="114"/>
    <col min="8960" max="8960" width="18" style="114" customWidth="1"/>
    <col min="8961" max="9203" width="9.125" style="114"/>
    <col min="9204" max="9204" width="12.25" style="114" customWidth="1"/>
    <col min="9205" max="9205" width="10.375" style="114" customWidth="1"/>
    <col min="9206" max="9206" width="15" style="114" customWidth="1"/>
    <col min="9207" max="9208" width="12.125" style="114" customWidth="1"/>
    <col min="9209" max="9210" width="12" style="114" customWidth="1"/>
    <col min="9211" max="9211" width="15.375" style="114" customWidth="1"/>
    <col min="9212" max="9212" width="13.375" style="114" customWidth="1"/>
    <col min="9213" max="9213" width="13.625" style="114" customWidth="1"/>
    <col min="9214" max="9215" width="9.125" style="114"/>
    <col min="9216" max="9216" width="18" style="114" customWidth="1"/>
    <col min="9217" max="9459" width="9.125" style="114"/>
    <col min="9460" max="9460" width="12.25" style="114" customWidth="1"/>
    <col min="9461" max="9461" width="10.375" style="114" customWidth="1"/>
    <col min="9462" max="9462" width="15" style="114" customWidth="1"/>
    <col min="9463" max="9464" width="12.125" style="114" customWidth="1"/>
    <col min="9465" max="9466" width="12" style="114" customWidth="1"/>
    <col min="9467" max="9467" width="15.375" style="114" customWidth="1"/>
    <col min="9468" max="9468" width="13.375" style="114" customWidth="1"/>
    <col min="9469" max="9469" width="13.625" style="114" customWidth="1"/>
    <col min="9470" max="9471" width="9.125" style="114"/>
    <col min="9472" max="9472" width="18" style="114" customWidth="1"/>
    <col min="9473" max="9715" width="9.125" style="114"/>
    <col min="9716" max="9716" width="12.25" style="114" customWidth="1"/>
    <col min="9717" max="9717" width="10.375" style="114" customWidth="1"/>
    <col min="9718" max="9718" width="15" style="114" customWidth="1"/>
    <col min="9719" max="9720" width="12.125" style="114" customWidth="1"/>
    <col min="9721" max="9722" width="12" style="114" customWidth="1"/>
    <col min="9723" max="9723" width="15.375" style="114" customWidth="1"/>
    <col min="9724" max="9724" width="13.375" style="114" customWidth="1"/>
    <col min="9725" max="9725" width="13.625" style="114" customWidth="1"/>
    <col min="9726" max="9727" width="9.125" style="114"/>
    <col min="9728" max="9728" width="18" style="114" customWidth="1"/>
    <col min="9729" max="9971" width="9.125" style="114"/>
    <col min="9972" max="9972" width="12.25" style="114" customWidth="1"/>
    <col min="9973" max="9973" width="10.375" style="114" customWidth="1"/>
    <col min="9974" max="9974" width="15" style="114" customWidth="1"/>
    <col min="9975" max="9976" width="12.125" style="114" customWidth="1"/>
    <col min="9977" max="9978" width="12" style="114" customWidth="1"/>
    <col min="9979" max="9979" width="15.375" style="114" customWidth="1"/>
    <col min="9980" max="9980" width="13.375" style="114" customWidth="1"/>
    <col min="9981" max="9981" width="13.625" style="114" customWidth="1"/>
    <col min="9982" max="9983" width="9.125" style="114"/>
    <col min="9984" max="9984" width="18" style="114" customWidth="1"/>
    <col min="9985" max="10227" width="9.125" style="114"/>
    <col min="10228" max="10228" width="12.25" style="114" customWidth="1"/>
    <col min="10229" max="10229" width="10.375" style="114" customWidth="1"/>
    <col min="10230" max="10230" width="15" style="114" customWidth="1"/>
    <col min="10231" max="10232" width="12.125" style="114" customWidth="1"/>
    <col min="10233" max="10234" width="12" style="114" customWidth="1"/>
    <col min="10235" max="10235" width="15.375" style="114" customWidth="1"/>
    <col min="10236" max="10236" width="13.375" style="114" customWidth="1"/>
    <col min="10237" max="10237" width="13.625" style="114" customWidth="1"/>
    <col min="10238" max="10239" width="9.125" style="114"/>
    <col min="10240" max="10240" width="18" style="114" customWidth="1"/>
    <col min="10241" max="10483" width="9.125" style="114"/>
    <col min="10484" max="10484" width="12.25" style="114" customWidth="1"/>
    <col min="10485" max="10485" width="10.375" style="114" customWidth="1"/>
    <col min="10486" max="10486" width="15" style="114" customWidth="1"/>
    <col min="10487" max="10488" width="12.125" style="114" customWidth="1"/>
    <col min="10489" max="10490" width="12" style="114" customWidth="1"/>
    <col min="10491" max="10491" width="15.375" style="114" customWidth="1"/>
    <col min="10492" max="10492" width="13.375" style="114" customWidth="1"/>
    <col min="10493" max="10493" width="13.625" style="114" customWidth="1"/>
    <col min="10494" max="10495" width="9.125" style="114"/>
    <col min="10496" max="10496" width="18" style="114" customWidth="1"/>
    <col min="10497" max="10739" width="9.125" style="114"/>
    <col min="10740" max="10740" width="12.25" style="114" customWidth="1"/>
    <col min="10741" max="10741" width="10.375" style="114" customWidth="1"/>
    <col min="10742" max="10742" width="15" style="114" customWidth="1"/>
    <col min="10743" max="10744" width="12.125" style="114" customWidth="1"/>
    <col min="10745" max="10746" width="12" style="114" customWidth="1"/>
    <col min="10747" max="10747" width="15.375" style="114" customWidth="1"/>
    <col min="10748" max="10748" width="13.375" style="114" customWidth="1"/>
    <col min="10749" max="10749" width="13.625" style="114" customWidth="1"/>
    <col min="10750" max="10751" width="9.125" style="114"/>
    <col min="10752" max="10752" width="18" style="114" customWidth="1"/>
    <col min="10753" max="10995" width="9.125" style="114"/>
    <col min="10996" max="10996" width="12.25" style="114" customWidth="1"/>
    <col min="10997" max="10997" width="10.375" style="114" customWidth="1"/>
    <col min="10998" max="10998" width="15" style="114" customWidth="1"/>
    <col min="10999" max="11000" width="12.125" style="114" customWidth="1"/>
    <col min="11001" max="11002" width="12" style="114" customWidth="1"/>
    <col min="11003" max="11003" width="15.375" style="114" customWidth="1"/>
    <col min="11004" max="11004" width="13.375" style="114" customWidth="1"/>
    <col min="11005" max="11005" width="13.625" style="114" customWidth="1"/>
    <col min="11006" max="11007" width="9.125" style="114"/>
    <col min="11008" max="11008" width="18" style="114" customWidth="1"/>
    <col min="11009" max="11251" width="9.125" style="114"/>
    <col min="11252" max="11252" width="12.25" style="114" customWidth="1"/>
    <col min="11253" max="11253" width="10.375" style="114" customWidth="1"/>
    <col min="11254" max="11254" width="15" style="114" customWidth="1"/>
    <col min="11255" max="11256" width="12.125" style="114" customWidth="1"/>
    <col min="11257" max="11258" width="12" style="114" customWidth="1"/>
    <col min="11259" max="11259" width="15.375" style="114" customWidth="1"/>
    <col min="11260" max="11260" width="13.375" style="114" customWidth="1"/>
    <col min="11261" max="11261" width="13.625" style="114" customWidth="1"/>
    <col min="11262" max="11263" width="9.125" style="114"/>
    <col min="11264" max="11264" width="18" style="114" customWidth="1"/>
    <col min="11265" max="11507" width="9.125" style="114"/>
    <col min="11508" max="11508" width="12.25" style="114" customWidth="1"/>
    <col min="11509" max="11509" width="10.375" style="114" customWidth="1"/>
    <col min="11510" max="11510" width="15" style="114" customWidth="1"/>
    <col min="11511" max="11512" width="12.125" style="114" customWidth="1"/>
    <col min="11513" max="11514" width="12" style="114" customWidth="1"/>
    <col min="11515" max="11515" width="15.375" style="114" customWidth="1"/>
    <col min="11516" max="11516" width="13.375" style="114" customWidth="1"/>
    <col min="11517" max="11517" width="13.625" style="114" customWidth="1"/>
    <col min="11518" max="11519" width="9.125" style="114"/>
    <col min="11520" max="11520" width="18" style="114" customWidth="1"/>
    <col min="11521" max="11763" width="9.125" style="114"/>
    <col min="11764" max="11764" width="12.25" style="114" customWidth="1"/>
    <col min="11765" max="11765" width="10.375" style="114" customWidth="1"/>
    <col min="11766" max="11766" width="15" style="114" customWidth="1"/>
    <col min="11767" max="11768" width="12.125" style="114" customWidth="1"/>
    <col min="11769" max="11770" width="12" style="114" customWidth="1"/>
    <col min="11771" max="11771" width="15.375" style="114" customWidth="1"/>
    <col min="11772" max="11772" width="13.375" style="114" customWidth="1"/>
    <col min="11773" max="11773" width="13.625" style="114" customWidth="1"/>
    <col min="11774" max="11775" width="9.125" style="114"/>
    <col min="11776" max="11776" width="18" style="114" customWidth="1"/>
    <col min="11777" max="12019" width="9.125" style="114"/>
    <col min="12020" max="12020" width="12.25" style="114" customWidth="1"/>
    <col min="12021" max="12021" width="10.375" style="114" customWidth="1"/>
    <col min="12022" max="12022" width="15" style="114" customWidth="1"/>
    <col min="12023" max="12024" width="12.125" style="114" customWidth="1"/>
    <col min="12025" max="12026" width="12" style="114" customWidth="1"/>
    <col min="12027" max="12027" width="15.375" style="114" customWidth="1"/>
    <col min="12028" max="12028" width="13.375" style="114" customWidth="1"/>
    <col min="12029" max="12029" width="13.625" style="114" customWidth="1"/>
    <col min="12030" max="12031" width="9.125" style="114"/>
    <col min="12032" max="12032" width="18" style="114" customWidth="1"/>
    <col min="12033" max="12275" width="9.125" style="114"/>
    <col min="12276" max="12276" width="12.25" style="114" customWidth="1"/>
    <col min="12277" max="12277" width="10.375" style="114" customWidth="1"/>
    <col min="12278" max="12278" width="15" style="114" customWidth="1"/>
    <col min="12279" max="12280" width="12.125" style="114" customWidth="1"/>
    <col min="12281" max="12282" width="12" style="114" customWidth="1"/>
    <col min="12283" max="12283" width="15.375" style="114" customWidth="1"/>
    <col min="12284" max="12284" width="13.375" style="114" customWidth="1"/>
    <col min="12285" max="12285" width="13.625" style="114" customWidth="1"/>
    <col min="12286" max="12287" width="9.125" style="114"/>
    <col min="12288" max="12288" width="18" style="114" customWidth="1"/>
    <col min="12289" max="12531" width="9.125" style="114"/>
    <col min="12532" max="12532" width="12.25" style="114" customWidth="1"/>
    <col min="12533" max="12533" width="10.375" style="114" customWidth="1"/>
    <col min="12534" max="12534" width="15" style="114" customWidth="1"/>
    <col min="12535" max="12536" width="12.125" style="114" customWidth="1"/>
    <col min="12537" max="12538" width="12" style="114" customWidth="1"/>
    <col min="12539" max="12539" width="15.375" style="114" customWidth="1"/>
    <col min="12540" max="12540" width="13.375" style="114" customWidth="1"/>
    <col min="12541" max="12541" width="13.625" style="114" customWidth="1"/>
    <col min="12542" max="12543" width="9.125" style="114"/>
    <col min="12544" max="12544" width="18" style="114" customWidth="1"/>
    <col min="12545" max="12787" width="9.125" style="114"/>
    <col min="12788" max="12788" width="12.25" style="114" customWidth="1"/>
    <col min="12789" max="12789" width="10.375" style="114" customWidth="1"/>
    <col min="12790" max="12790" width="15" style="114" customWidth="1"/>
    <col min="12791" max="12792" width="12.125" style="114" customWidth="1"/>
    <col min="12793" max="12794" width="12" style="114" customWidth="1"/>
    <col min="12795" max="12795" width="15.375" style="114" customWidth="1"/>
    <col min="12796" max="12796" width="13.375" style="114" customWidth="1"/>
    <col min="12797" max="12797" width="13.625" style="114" customWidth="1"/>
    <col min="12798" max="12799" width="9.125" style="114"/>
    <col min="12800" max="12800" width="18" style="114" customWidth="1"/>
    <col min="12801" max="13043" width="9.125" style="114"/>
    <col min="13044" max="13044" width="12.25" style="114" customWidth="1"/>
    <col min="13045" max="13045" width="10.375" style="114" customWidth="1"/>
    <col min="13046" max="13046" width="15" style="114" customWidth="1"/>
    <col min="13047" max="13048" width="12.125" style="114" customWidth="1"/>
    <col min="13049" max="13050" width="12" style="114" customWidth="1"/>
    <col min="13051" max="13051" width="15.375" style="114" customWidth="1"/>
    <col min="13052" max="13052" width="13.375" style="114" customWidth="1"/>
    <col min="13053" max="13053" width="13.625" style="114" customWidth="1"/>
    <col min="13054" max="13055" width="9.125" style="114"/>
    <col min="13056" max="13056" width="18" style="114" customWidth="1"/>
    <col min="13057" max="13299" width="9.125" style="114"/>
    <col min="13300" max="13300" width="12.25" style="114" customWidth="1"/>
    <col min="13301" max="13301" width="10.375" style="114" customWidth="1"/>
    <col min="13302" max="13302" width="15" style="114" customWidth="1"/>
    <col min="13303" max="13304" width="12.125" style="114" customWidth="1"/>
    <col min="13305" max="13306" width="12" style="114" customWidth="1"/>
    <col min="13307" max="13307" width="15.375" style="114" customWidth="1"/>
    <col min="13308" max="13308" width="13.375" style="114" customWidth="1"/>
    <col min="13309" max="13309" width="13.625" style="114" customWidth="1"/>
    <col min="13310" max="13311" width="9.125" style="114"/>
    <col min="13312" max="13312" width="18" style="114" customWidth="1"/>
    <col min="13313" max="13555" width="9.125" style="114"/>
    <col min="13556" max="13556" width="12.25" style="114" customWidth="1"/>
    <col min="13557" max="13557" width="10.375" style="114" customWidth="1"/>
    <col min="13558" max="13558" width="15" style="114" customWidth="1"/>
    <col min="13559" max="13560" width="12.125" style="114" customWidth="1"/>
    <col min="13561" max="13562" width="12" style="114" customWidth="1"/>
    <col min="13563" max="13563" width="15.375" style="114" customWidth="1"/>
    <col min="13564" max="13564" width="13.375" style="114" customWidth="1"/>
    <col min="13565" max="13565" width="13.625" style="114" customWidth="1"/>
    <col min="13566" max="13567" width="9.125" style="114"/>
    <col min="13568" max="13568" width="18" style="114" customWidth="1"/>
    <col min="13569" max="13811" width="9.125" style="114"/>
    <col min="13812" max="13812" width="12.25" style="114" customWidth="1"/>
    <col min="13813" max="13813" width="10.375" style="114" customWidth="1"/>
    <col min="13814" max="13814" width="15" style="114" customWidth="1"/>
    <col min="13815" max="13816" width="12.125" style="114" customWidth="1"/>
    <col min="13817" max="13818" width="12" style="114" customWidth="1"/>
    <col min="13819" max="13819" width="15.375" style="114" customWidth="1"/>
    <col min="13820" max="13820" width="13.375" style="114" customWidth="1"/>
    <col min="13821" max="13821" width="13.625" style="114" customWidth="1"/>
    <col min="13822" max="13823" width="9.125" style="114"/>
    <col min="13824" max="13824" width="18" style="114" customWidth="1"/>
    <col min="13825" max="14067" width="9.125" style="114"/>
    <col min="14068" max="14068" width="12.25" style="114" customWidth="1"/>
    <col min="14069" max="14069" width="10.375" style="114" customWidth="1"/>
    <col min="14070" max="14070" width="15" style="114" customWidth="1"/>
    <col min="14071" max="14072" width="12.125" style="114" customWidth="1"/>
    <col min="14073" max="14074" width="12" style="114" customWidth="1"/>
    <col min="14075" max="14075" width="15.375" style="114" customWidth="1"/>
    <col min="14076" max="14076" width="13.375" style="114" customWidth="1"/>
    <col min="14077" max="14077" width="13.625" style="114" customWidth="1"/>
    <col min="14078" max="14079" width="9.125" style="114"/>
    <col min="14080" max="14080" width="18" style="114" customWidth="1"/>
    <col min="14081" max="14323" width="9.125" style="114"/>
    <col min="14324" max="14324" width="12.25" style="114" customWidth="1"/>
    <col min="14325" max="14325" width="10.375" style="114" customWidth="1"/>
    <col min="14326" max="14326" width="15" style="114" customWidth="1"/>
    <col min="14327" max="14328" width="12.125" style="114" customWidth="1"/>
    <col min="14329" max="14330" width="12" style="114" customWidth="1"/>
    <col min="14331" max="14331" width="15.375" style="114" customWidth="1"/>
    <col min="14332" max="14332" width="13.375" style="114" customWidth="1"/>
    <col min="14333" max="14333" width="13.625" style="114" customWidth="1"/>
    <col min="14334" max="14335" width="9.125" style="114"/>
    <col min="14336" max="14336" width="18" style="114" customWidth="1"/>
    <col min="14337" max="14579" width="9.125" style="114"/>
    <col min="14580" max="14580" width="12.25" style="114" customWidth="1"/>
    <col min="14581" max="14581" width="10.375" style="114" customWidth="1"/>
    <col min="14582" max="14582" width="15" style="114" customWidth="1"/>
    <col min="14583" max="14584" width="12.125" style="114" customWidth="1"/>
    <col min="14585" max="14586" width="12" style="114" customWidth="1"/>
    <col min="14587" max="14587" width="15.375" style="114" customWidth="1"/>
    <col min="14588" max="14588" width="13.375" style="114" customWidth="1"/>
    <col min="14589" max="14589" width="13.625" style="114" customWidth="1"/>
    <col min="14590" max="14591" width="9.125" style="114"/>
    <col min="14592" max="14592" width="18" style="114" customWidth="1"/>
    <col min="14593" max="14835" width="9.125" style="114"/>
    <col min="14836" max="14836" width="12.25" style="114" customWidth="1"/>
    <col min="14837" max="14837" width="10.375" style="114" customWidth="1"/>
    <col min="14838" max="14838" width="15" style="114" customWidth="1"/>
    <col min="14839" max="14840" width="12.125" style="114" customWidth="1"/>
    <col min="14841" max="14842" width="12" style="114" customWidth="1"/>
    <col min="14843" max="14843" width="15.375" style="114" customWidth="1"/>
    <col min="14844" max="14844" width="13.375" style="114" customWidth="1"/>
    <col min="14845" max="14845" width="13.625" style="114" customWidth="1"/>
    <col min="14846" max="14847" width="9.125" style="114"/>
    <col min="14848" max="14848" width="18" style="114" customWidth="1"/>
    <col min="14849" max="15091" width="9.125" style="114"/>
    <col min="15092" max="15092" width="12.25" style="114" customWidth="1"/>
    <col min="15093" max="15093" width="10.375" style="114" customWidth="1"/>
    <col min="15094" max="15094" width="15" style="114" customWidth="1"/>
    <col min="15095" max="15096" width="12.125" style="114" customWidth="1"/>
    <col min="15097" max="15098" width="12" style="114" customWidth="1"/>
    <col min="15099" max="15099" width="15.375" style="114" customWidth="1"/>
    <col min="15100" max="15100" width="13.375" style="114" customWidth="1"/>
    <col min="15101" max="15101" width="13.625" style="114" customWidth="1"/>
    <col min="15102" max="15103" width="9.125" style="114"/>
    <col min="15104" max="15104" width="18" style="114" customWidth="1"/>
    <col min="15105" max="15347" width="9.125" style="114"/>
    <col min="15348" max="15348" width="12.25" style="114" customWidth="1"/>
    <col min="15349" max="15349" width="10.375" style="114" customWidth="1"/>
    <col min="15350" max="15350" width="15" style="114" customWidth="1"/>
    <col min="15351" max="15352" width="12.125" style="114" customWidth="1"/>
    <col min="15353" max="15354" width="12" style="114" customWidth="1"/>
    <col min="15355" max="15355" width="15.375" style="114" customWidth="1"/>
    <col min="15356" max="15356" width="13.375" style="114" customWidth="1"/>
    <col min="15357" max="15357" width="13.625" style="114" customWidth="1"/>
    <col min="15358" max="15359" width="9.125" style="114"/>
    <col min="15360" max="15360" width="18" style="114" customWidth="1"/>
    <col min="15361" max="15603" width="9.125" style="114"/>
    <col min="15604" max="15604" width="12.25" style="114" customWidth="1"/>
    <col min="15605" max="15605" width="10.375" style="114" customWidth="1"/>
    <col min="15606" max="15606" width="15" style="114" customWidth="1"/>
    <col min="15607" max="15608" width="12.125" style="114" customWidth="1"/>
    <col min="15609" max="15610" width="12" style="114" customWidth="1"/>
    <col min="15611" max="15611" width="15.375" style="114" customWidth="1"/>
    <col min="15612" max="15612" width="13.375" style="114" customWidth="1"/>
    <col min="15613" max="15613" width="13.625" style="114" customWidth="1"/>
    <col min="15614" max="15615" width="9.125" style="114"/>
    <col min="15616" max="15616" width="18" style="114" customWidth="1"/>
    <col min="15617" max="15859" width="9.125" style="114"/>
    <col min="15860" max="15860" width="12.25" style="114" customWidth="1"/>
    <col min="15861" max="15861" width="10.375" style="114" customWidth="1"/>
    <col min="15862" max="15862" width="15" style="114" customWidth="1"/>
    <col min="15863" max="15864" width="12.125" style="114" customWidth="1"/>
    <col min="15865" max="15866" width="12" style="114" customWidth="1"/>
    <col min="15867" max="15867" width="15.375" style="114" customWidth="1"/>
    <col min="15868" max="15868" width="13.375" style="114" customWidth="1"/>
    <col min="15869" max="15869" width="13.625" style="114" customWidth="1"/>
    <col min="15870" max="15871" width="9.125" style="114"/>
    <col min="15872" max="15872" width="18" style="114" customWidth="1"/>
    <col min="15873" max="16115" width="9.125" style="114"/>
    <col min="16116" max="16116" width="12.25" style="114" customWidth="1"/>
    <col min="16117" max="16117" width="10.375" style="114" customWidth="1"/>
    <col min="16118" max="16118" width="15" style="114" customWidth="1"/>
    <col min="16119" max="16120" width="12.125" style="114" customWidth="1"/>
    <col min="16121" max="16122" width="12" style="114" customWidth="1"/>
    <col min="16123" max="16123" width="15.375" style="114" customWidth="1"/>
    <col min="16124" max="16124" width="13.375" style="114" customWidth="1"/>
    <col min="16125" max="16125" width="13.625" style="114" customWidth="1"/>
    <col min="16126" max="16127" width="9.125" style="114"/>
    <col min="16128" max="16128" width="18" style="114" customWidth="1"/>
    <col min="16129" max="16384" width="9.125" style="114"/>
  </cols>
  <sheetData>
    <row r="1" spans="1:4" ht="18.75" customHeight="1" x14ac:dyDescent="0.2">
      <c r="A1" s="229" t="s">
        <v>58</v>
      </c>
      <c r="B1" s="229"/>
      <c r="C1" s="229"/>
      <c r="D1" s="229"/>
    </row>
    <row r="2" spans="1:4" ht="44.25" customHeight="1" thickBot="1" x14ac:dyDescent="0.25">
      <c r="A2" s="230" t="s">
        <v>117</v>
      </c>
      <c r="B2" s="230"/>
      <c r="C2" s="230"/>
      <c r="D2" s="230"/>
    </row>
    <row r="3" spans="1:4" ht="27" customHeight="1" thickTop="1" x14ac:dyDescent="0.2">
      <c r="A3" s="231" t="s">
        <v>0</v>
      </c>
      <c r="B3" s="233" t="s">
        <v>118</v>
      </c>
      <c r="C3" s="233" t="s">
        <v>41</v>
      </c>
      <c r="D3" s="233" t="s">
        <v>119</v>
      </c>
    </row>
    <row r="4" spans="1:4" ht="19.5" customHeight="1" x14ac:dyDescent="0.2">
      <c r="A4" s="232"/>
      <c r="B4" s="234"/>
      <c r="C4" s="234"/>
      <c r="D4" s="234"/>
    </row>
    <row r="5" spans="1:4" ht="21.95" customHeight="1" x14ac:dyDescent="0.2">
      <c r="A5" s="11" t="s">
        <v>6</v>
      </c>
      <c r="B5" s="5">
        <v>3</v>
      </c>
      <c r="C5" s="5">
        <v>3</v>
      </c>
      <c r="D5" s="6">
        <v>3</v>
      </c>
    </row>
    <row r="6" spans="1:4" ht="21.95" customHeight="1" x14ac:dyDescent="0.2">
      <c r="A6" s="113" t="s">
        <v>7</v>
      </c>
      <c r="B6" s="6">
        <v>5</v>
      </c>
      <c r="C6" s="6">
        <v>5</v>
      </c>
      <c r="D6" s="6">
        <v>5</v>
      </c>
    </row>
    <row r="7" spans="1:4" ht="21.95" customHeight="1" x14ac:dyDescent="0.2">
      <c r="A7" s="113" t="s">
        <v>8</v>
      </c>
      <c r="B7" s="6">
        <v>4</v>
      </c>
      <c r="C7" s="6">
        <v>4</v>
      </c>
      <c r="D7" s="6">
        <v>4</v>
      </c>
    </row>
    <row r="8" spans="1:4" ht="21.95" customHeight="1" x14ac:dyDescent="0.2">
      <c r="A8" s="113" t="s">
        <v>9</v>
      </c>
      <c r="B8" s="6">
        <v>6</v>
      </c>
      <c r="C8" s="6">
        <v>8</v>
      </c>
      <c r="D8" s="6">
        <v>6</v>
      </c>
    </row>
    <row r="9" spans="1:4" ht="21.95" customHeight="1" x14ac:dyDescent="0.2">
      <c r="A9" s="113" t="s">
        <v>10</v>
      </c>
      <c r="B9" s="6">
        <v>3</v>
      </c>
      <c r="C9" s="6">
        <v>6</v>
      </c>
      <c r="D9" s="6">
        <v>3</v>
      </c>
    </row>
    <row r="10" spans="1:4" ht="21.95" customHeight="1" x14ac:dyDescent="0.2">
      <c r="A10" s="113" t="s">
        <v>11</v>
      </c>
      <c r="B10" s="6">
        <v>2</v>
      </c>
      <c r="C10" s="6">
        <v>2</v>
      </c>
      <c r="D10" s="6">
        <v>4</v>
      </c>
    </row>
    <row r="11" spans="1:4" ht="21.95" customHeight="1" x14ac:dyDescent="0.2">
      <c r="A11" s="113" t="s">
        <v>12</v>
      </c>
      <c r="B11" s="6">
        <v>5</v>
      </c>
      <c r="C11" s="6">
        <v>6</v>
      </c>
      <c r="D11" s="6">
        <v>14</v>
      </c>
    </row>
    <row r="12" spans="1:4" ht="21.95" customHeight="1" x14ac:dyDescent="0.2">
      <c r="A12" s="113" t="s">
        <v>13</v>
      </c>
      <c r="B12" s="6">
        <v>35</v>
      </c>
      <c r="C12" s="6">
        <v>40</v>
      </c>
      <c r="D12" s="6">
        <v>46</v>
      </c>
    </row>
    <row r="13" spans="1:4" ht="21.95" customHeight="1" x14ac:dyDescent="0.2">
      <c r="A13" s="113" t="s">
        <v>14</v>
      </c>
      <c r="B13" s="6">
        <v>5</v>
      </c>
      <c r="C13" s="6">
        <v>5</v>
      </c>
      <c r="D13" s="6">
        <v>5</v>
      </c>
    </row>
    <row r="14" spans="1:4" ht="21.95" customHeight="1" x14ac:dyDescent="0.2">
      <c r="A14" s="113" t="s">
        <v>15</v>
      </c>
      <c r="B14" s="6">
        <v>3</v>
      </c>
      <c r="C14" s="6">
        <v>3</v>
      </c>
      <c r="D14" s="6">
        <v>3</v>
      </c>
    </row>
    <row r="15" spans="1:4" ht="21.95" customHeight="1" x14ac:dyDescent="0.2">
      <c r="A15" s="113" t="s">
        <v>16</v>
      </c>
      <c r="B15" s="6">
        <v>1</v>
      </c>
      <c r="C15" s="6">
        <v>1</v>
      </c>
      <c r="D15" s="6">
        <v>1</v>
      </c>
    </row>
    <row r="16" spans="1:4" ht="21.95" customHeight="1" x14ac:dyDescent="0.2">
      <c r="A16" s="113" t="s">
        <v>17</v>
      </c>
      <c r="B16" s="6">
        <v>5</v>
      </c>
      <c r="C16" s="6">
        <v>9</v>
      </c>
      <c r="D16" s="6">
        <v>5</v>
      </c>
    </row>
    <row r="17" spans="1:4" ht="21.95" customHeight="1" x14ac:dyDescent="0.2">
      <c r="A17" s="113" t="s">
        <v>18</v>
      </c>
      <c r="B17" s="6">
        <v>3</v>
      </c>
      <c r="C17" s="6">
        <v>3</v>
      </c>
      <c r="D17" s="6">
        <v>3</v>
      </c>
    </row>
    <row r="18" spans="1:4" ht="21.95" customHeight="1" x14ac:dyDescent="0.2">
      <c r="A18" s="113" t="s">
        <v>19</v>
      </c>
      <c r="B18" s="6">
        <v>2</v>
      </c>
      <c r="C18" s="6">
        <v>2</v>
      </c>
      <c r="D18" s="6">
        <v>3</v>
      </c>
    </row>
    <row r="19" spans="1:4" ht="21.95" customHeight="1" x14ac:dyDescent="0.2">
      <c r="A19" s="113" t="s">
        <v>20</v>
      </c>
      <c r="B19" s="6">
        <v>3</v>
      </c>
      <c r="C19" s="6">
        <v>3</v>
      </c>
      <c r="D19" s="6">
        <v>3</v>
      </c>
    </row>
    <row r="20" spans="1:4" ht="21.95" customHeight="1" x14ac:dyDescent="0.2">
      <c r="A20" s="113" t="s">
        <v>21</v>
      </c>
      <c r="B20" s="6">
        <v>3</v>
      </c>
      <c r="C20" s="6">
        <v>5</v>
      </c>
      <c r="D20" s="6">
        <v>5</v>
      </c>
    </row>
    <row r="21" spans="1:4" ht="21.95" customHeight="1" x14ac:dyDescent="0.2">
      <c r="A21" s="113" t="s">
        <v>22</v>
      </c>
      <c r="B21" s="6">
        <v>0</v>
      </c>
      <c r="C21" s="6">
        <v>0</v>
      </c>
      <c r="D21" s="6">
        <v>0</v>
      </c>
    </row>
    <row r="22" spans="1:4" ht="21.95" customHeight="1" x14ac:dyDescent="0.2">
      <c r="A22" s="11" t="s">
        <v>23</v>
      </c>
      <c r="B22" s="5">
        <v>8</v>
      </c>
      <c r="C22" s="5">
        <v>9</v>
      </c>
      <c r="D22" s="6">
        <v>8</v>
      </c>
    </row>
    <row r="23" spans="1:4" ht="21.95" customHeight="1" thickBot="1" x14ac:dyDescent="0.25">
      <c r="A23" s="115" t="s">
        <v>24</v>
      </c>
      <c r="B23" s="23">
        <f>SUM(B5:B22)</f>
        <v>96</v>
      </c>
      <c r="C23" s="23">
        <f>SUM(C5:C22)</f>
        <v>114</v>
      </c>
      <c r="D23" s="23">
        <f>SUM(D5:D22)</f>
        <v>121</v>
      </c>
    </row>
    <row r="24" spans="1:4" ht="15" thickTop="1" x14ac:dyDescent="0.2"/>
  </sheetData>
  <mergeCells count="6">
    <mergeCell ref="A1:D1"/>
    <mergeCell ref="A2:D2"/>
    <mergeCell ref="A3:A4"/>
    <mergeCell ref="B3:B4"/>
    <mergeCell ref="C3:C4"/>
    <mergeCell ref="D3:D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L290"/>
  <sheetViews>
    <sheetView rightToLeft="1" view="pageBreakPreview" zoomScale="106" zoomScaleSheetLayoutView="106" workbookViewId="0">
      <selection activeCell="A2" sqref="A2:U2"/>
    </sheetView>
  </sheetViews>
  <sheetFormatPr defaultColWidth="9.125" defaultRowHeight="14.25" x14ac:dyDescent="0.2"/>
  <cols>
    <col min="1" max="1" width="12.875" style="98" customWidth="1"/>
    <col min="2" max="2" width="14" style="98" customWidth="1"/>
    <col min="3" max="3" width="8.75" style="98" customWidth="1"/>
    <col min="4" max="4" width="10.75" style="98" customWidth="1"/>
    <col min="5" max="5" width="9.75" style="98" customWidth="1"/>
    <col min="6" max="6" width="7.625" style="98" customWidth="1"/>
    <col min="7" max="7" width="9.125" style="99" customWidth="1"/>
    <col min="8" max="8" width="10" style="99" customWidth="1"/>
    <col min="9" max="9" width="8.25" style="98" customWidth="1"/>
    <col min="10" max="10" width="8.375" style="98" customWidth="1"/>
    <col min="11" max="11" width="8.625" style="99" customWidth="1"/>
    <col min="12" max="12" width="8" style="98" customWidth="1"/>
    <col min="13" max="13" width="7.625" style="98" customWidth="1"/>
    <col min="14" max="14" width="6.625" style="98" customWidth="1"/>
    <col min="15" max="16" width="7.625" style="98" customWidth="1"/>
    <col min="17" max="17" width="11.25" style="100" customWidth="1"/>
    <col min="18" max="20" width="10.25" style="100" customWidth="1"/>
    <col min="21" max="21" width="8.75" style="98" customWidth="1"/>
    <col min="22" max="22" width="2" style="98" customWidth="1"/>
    <col min="23" max="25" width="9.125" style="98"/>
    <col min="26" max="26" width="9.75" style="98" customWidth="1"/>
    <col min="27" max="27" width="12.625" style="98" customWidth="1"/>
    <col min="28" max="28" width="12.25" style="98" customWidth="1"/>
    <col min="29" max="32" width="9.125" style="98"/>
    <col min="33" max="33" width="14.375" style="98" customWidth="1"/>
    <col min="34" max="34" width="9.125" style="98"/>
    <col min="35" max="35" width="11.25" style="98" customWidth="1"/>
    <col min="36" max="36" width="12.75" style="98" bestFit="1" customWidth="1"/>
    <col min="37" max="37" width="14.625" style="98" customWidth="1"/>
    <col min="38" max="16384" width="9.125" style="98"/>
  </cols>
  <sheetData>
    <row r="1" spans="1:38" ht="18.75" customHeight="1" x14ac:dyDescent="0.2">
      <c r="A1" s="229" t="s">
        <v>61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Y1" s="101" t="s">
        <v>104</v>
      </c>
      <c r="Z1" s="102" t="s">
        <v>105</v>
      </c>
      <c r="AA1" s="102" t="s">
        <v>106</v>
      </c>
      <c r="AB1" s="102" t="s">
        <v>107</v>
      </c>
      <c r="AC1" s="102" t="s">
        <v>108</v>
      </c>
      <c r="AD1" s="102" t="s">
        <v>109</v>
      </c>
      <c r="AE1" s="102" t="s">
        <v>110</v>
      </c>
      <c r="AF1" s="102" t="s">
        <v>111</v>
      </c>
      <c r="AG1" s="102" t="s">
        <v>112</v>
      </c>
      <c r="AH1" s="102" t="s">
        <v>113</v>
      </c>
      <c r="AI1" s="26" t="s">
        <v>65</v>
      </c>
    </row>
    <row r="2" spans="1:38" ht="25.5" customHeight="1" thickBot="1" x14ac:dyDescent="0.25">
      <c r="A2" s="249" t="s">
        <v>56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</row>
    <row r="3" spans="1:38" ht="21.75" customHeight="1" thickTop="1" x14ac:dyDescent="0.2">
      <c r="A3" s="231" t="s">
        <v>0</v>
      </c>
      <c r="B3" s="252" t="s">
        <v>60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W3" s="253" t="s">
        <v>68</v>
      </c>
      <c r="X3" s="246" t="s">
        <v>0</v>
      </c>
      <c r="Y3" s="239" t="s">
        <v>69</v>
      </c>
      <c r="Z3" s="240"/>
      <c r="AA3" s="240"/>
      <c r="AB3" s="240"/>
      <c r="AC3" s="240"/>
      <c r="AD3" s="240"/>
      <c r="AE3" s="240"/>
      <c r="AF3" s="240"/>
      <c r="AG3" s="240"/>
      <c r="AH3" s="240"/>
      <c r="AI3" s="241"/>
    </row>
    <row r="4" spans="1:38" ht="30" customHeight="1" x14ac:dyDescent="0.2">
      <c r="A4" s="250"/>
      <c r="B4" s="110" t="s">
        <v>62</v>
      </c>
      <c r="C4" s="110" t="s">
        <v>43</v>
      </c>
      <c r="D4" s="110" t="s">
        <v>44</v>
      </c>
      <c r="E4" s="110" t="s">
        <v>45</v>
      </c>
      <c r="F4" s="110" t="s">
        <v>46</v>
      </c>
      <c r="G4" s="254" t="s">
        <v>47</v>
      </c>
      <c r="H4" s="254"/>
      <c r="I4" s="110" t="s">
        <v>48</v>
      </c>
      <c r="J4" s="254" t="s">
        <v>49</v>
      </c>
      <c r="K4" s="254"/>
      <c r="L4" s="110" t="s">
        <v>50</v>
      </c>
      <c r="M4" s="110" t="s">
        <v>51</v>
      </c>
      <c r="N4" s="110" t="s">
        <v>52</v>
      </c>
      <c r="O4" s="110" t="s">
        <v>63</v>
      </c>
      <c r="P4" s="254" t="s">
        <v>64</v>
      </c>
      <c r="Q4" s="254"/>
      <c r="R4" s="254" t="s">
        <v>29</v>
      </c>
      <c r="S4" s="254"/>
      <c r="T4" s="254"/>
      <c r="U4" s="254"/>
      <c r="W4" s="236"/>
      <c r="X4" s="247"/>
      <c r="Y4" s="242" t="s">
        <v>70</v>
      </c>
      <c r="Z4" s="243"/>
      <c r="AA4" s="243"/>
      <c r="AB4" s="243"/>
      <c r="AC4" s="243"/>
      <c r="AD4" s="243"/>
      <c r="AE4" s="243"/>
      <c r="AF4" s="243"/>
      <c r="AG4" s="243"/>
      <c r="AH4" s="243"/>
      <c r="AI4" s="244"/>
    </row>
    <row r="5" spans="1:38" ht="21" customHeight="1" thickBot="1" x14ac:dyDescent="0.25">
      <c r="A5" s="251"/>
      <c r="B5" s="8" t="s">
        <v>113</v>
      </c>
      <c r="C5" s="21" t="s">
        <v>115</v>
      </c>
      <c r="D5" s="21" t="s">
        <v>115</v>
      </c>
      <c r="E5" s="21" t="s">
        <v>115</v>
      </c>
      <c r="F5" s="21" t="s">
        <v>115</v>
      </c>
      <c r="G5" s="21" t="s">
        <v>115</v>
      </c>
      <c r="H5" s="8" t="s">
        <v>111</v>
      </c>
      <c r="I5" s="21" t="s">
        <v>115</v>
      </c>
      <c r="J5" s="21" t="s">
        <v>115</v>
      </c>
      <c r="K5" s="8" t="s">
        <v>110</v>
      </c>
      <c r="L5" s="8" t="s">
        <v>116</v>
      </c>
      <c r="M5" s="8" t="s">
        <v>115</v>
      </c>
      <c r="N5" s="8" t="s">
        <v>115</v>
      </c>
      <c r="O5" s="8" t="s">
        <v>115</v>
      </c>
      <c r="P5" s="8" t="s">
        <v>105</v>
      </c>
      <c r="Q5" s="94" t="s">
        <v>115</v>
      </c>
      <c r="R5" s="94" t="s">
        <v>104</v>
      </c>
      <c r="S5" s="94" t="s">
        <v>105</v>
      </c>
      <c r="T5" s="94" t="s">
        <v>111</v>
      </c>
      <c r="U5" s="94" t="s">
        <v>115</v>
      </c>
      <c r="W5" s="237"/>
      <c r="X5" s="248"/>
      <c r="Y5" s="101" t="s">
        <v>104</v>
      </c>
      <c r="Z5" s="102" t="s">
        <v>105</v>
      </c>
      <c r="AA5" s="102" t="s">
        <v>106</v>
      </c>
      <c r="AB5" s="102" t="s">
        <v>107</v>
      </c>
      <c r="AC5" s="102" t="s">
        <v>108</v>
      </c>
      <c r="AD5" s="102" t="s">
        <v>109</v>
      </c>
      <c r="AE5" s="102" t="s">
        <v>110</v>
      </c>
      <c r="AF5" s="102" t="s">
        <v>111</v>
      </c>
      <c r="AG5" s="102" t="s">
        <v>112</v>
      </c>
      <c r="AH5" s="102" t="s">
        <v>113</v>
      </c>
      <c r="AI5" s="26" t="s">
        <v>65</v>
      </c>
      <c r="AJ5" s="99" t="s">
        <v>114</v>
      </c>
    </row>
    <row r="6" spans="1:38" ht="21.95" customHeight="1" x14ac:dyDescent="0.2">
      <c r="A6" s="11" t="s">
        <v>6</v>
      </c>
      <c r="B6" s="43">
        <v>21565.559999999998</v>
      </c>
      <c r="C6" s="43">
        <v>300.98399999999998</v>
      </c>
      <c r="D6" s="43">
        <v>49500</v>
      </c>
      <c r="E6" s="43">
        <v>21969.1</v>
      </c>
      <c r="F6" s="43">
        <v>426.75500000000005</v>
      </c>
      <c r="G6" s="43">
        <v>79.699999999999989</v>
      </c>
      <c r="H6" s="43">
        <v>30</v>
      </c>
      <c r="I6" s="43">
        <v>0</v>
      </c>
      <c r="J6" s="43">
        <v>162.43999999999994</v>
      </c>
      <c r="K6" s="43">
        <v>0</v>
      </c>
      <c r="L6" s="43">
        <v>0</v>
      </c>
      <c r="M6" s="43">
        <v>1.25</v>
      </c>
      <c r="N6" s="43">
        <v>1</v>
      </c>
      <c r="O6" s="43">
        <v>130.25300000000001</v>
      </c>
      <c r="P6" s="43">
        <v>0</v>
      </c>
      <c r="Q6" s="43">
        <v>6</v>
      </c>
      <c r="R6" s="43">
        <v>0</v>
      </c>
      <c r="S6" s="43">
        <v>0</v>
      </c>
      <c r="T6" s="43">
        <v>0</v>
      </c>
      <c r="U6" s="43">
        <v>6</v>
      </c>
      <c r="W6" s="245" t="s">
        <v>71</v>
      </c>
      <c r="X6" s="18" t="s">
        <v>72</v>
      </c>
      <c r="Y6" s="27" t="s">
        <v>73</v>
      </c>
      <c r="Z6" s="28" t="s">
        <v>73</v>
      </c>
      <c r="AA6" s="28" t="s">
        <v>73</v>
      </c>
      <c r="AB6" s="28" t="s">
        <v>73</v>
      </c>
      <c r="AC6" s="28" t="s">
        <v>73</v>
      </c>
      <c r="AD6" s="28" t="s">
        <v>73</v>
      </c>
      <c r="AE6" s="28" t="s">
        <v>73</v>
      </c>
      <c r="AF6" s="28" t="s">
        <v>73</v>
      </c>
      <c r="AG6" s="29">
        <v>21565559.999999996</v>
      </c>
      <c r="AH6" s="28">
        <v>0</v>
      </c>
      <c r="AI6" s="41">
        <f>AG6/1000</f>
        <v>21565.559999999998</v>
      </c>
      <c r="AJ6" s="41">
        <f>AH6+AI6</f>
        <v>21565.559999999998</v>
      </c>
      <c r="AL6" s="30">
        <v>21565559.999999996</v>
      </c>
    </row>
    <row r="7" spans="1:38" ht="21.95" customHeight="1" x14ac:dyDescent="0.2">
      <c r="A7" s="22" t="s">
        <v>7</v>
      </c>
      <c r="B7" s="45">
        <v>260873.14500000002</v>
      </c>
      <c r="C7" s="45">
        <v>573.98500000000001</v>
      </c>
      <c r="D7" s="43">
        <v>121248.62299999999</v>
      </c>
      <c r="E7" s="45">
        <v>25307.185999999998</v>
      </c>
      <c r="F7" s="45">
        <v>583.99800000000005</v>
      </c>
      <c r="G7" s="43">
        <v>64.334000000000017</v>
      </c>
      <c r="H7" s="45">
        <v>463.99999999999994</v>
      </c>
      <c r="I7" s="43">
        <v>2.1949999999999998</v>
      </c>
      <c r="J7" s="45">
        <v>90.189999999999984</v>
      </c>
      <c r="K7" s="45">
        <v>0</v>
      </c>
      <c r="L7" s="43">
        <v>0</v>
      </c>
      <c r="M7" s="45">
        <v>0.38300000000000001</v>
      </c>
      <c r="N7" s="45">
        <v>0</v>
      </c>
      <c r="O7" s="45">
        <v>434.81999999999988</v>
      </c>
      <c r="P7" s="45">
        <v>0</v>
      </c>
      <c r="Q7" s="45">
        <v>44400000</v>
      </c>
      <c r="R7" s="45">
        <v>372</v>
      </c>
      <c r="S7" s="45">
        <v>0</v>
      </c>
      <c r="T7" s="45">
        <v>0</v>
      </c>
      <c r="U7" s="45">
        <v>29.7</v>
      </c>
      <c r="W7" s="236"/>
      <c r="X7" s="19" t="s">
        <v>74</v>
      </c>
      <c r="Y7" s="31" t="s">
        <v>73</v>
      </c>
      <c r="Z7" s="32" t="s">
        <v>73</v>
      </c>
      <c r="AA7" s="32" t="s">
        <v>73</v>
      </c>
      <c r="AB7" s="32" t="s">
        <v>73</v>
      </c>
      <c r="AC7" s="32" t="s">
        <v>73</v>
      </c>
      <c r="AD7" s="32" t="s">
        <v>73</v>
      </c>
      <c r="AE7" s="32" t="s">
        <v>73</v>
      </c>
      <c r="AF7" s="32" t="s">
        <v>73</v>
      </c>
      <c r="AG7" s="33">
        <v>169503145.00000003</v>
      </c>
      <c r="AH7" s="33">
        <v>91370</v>
      </c>
      <c r="AI7" s="41">
        <f t="shared" ref="AI7:AI23" si="0">AG7/1000</f>
        <v>169503.14500000002</v>
      </c>
      <c r="AJ7" s="41">
        <f t="shared" ref="AJ7:AJ24" si="1">AH7+AI7</f>
        <v>260873.14500000002</v>
      </c>
      <c r="AL7" s="34">
        <v>169594514.99999997</v>
      </c>
    </row>
    <row r="8" spans="1:38" ht="21.95" customHeight="1" x14ac:dyDescent="0.2">
      <c r="A8" s="22" t="s">
        <v>8</v>
      </c>
      <c r="B8" s="45">
        <v>437036.2809999999</v>
      </c>
      <c r="C8" s="45">
        <v>815.42999999999984</v>
      </c>
      <c r="D8" s="43">
        <v>1995387.1740000001</v>
      </c>
      <c r="E8" s="45">
        <v>20547.665000000005</v>
      </c>
      <c r="F8" s="45">
        <v>795.34299999999985</v>
      </c>
      <c r="G8" s="43">
        <v>666.45799999999997</v>
      </c>
      <c r="H8" s="45">
        <v>5760</v>
      </c>
      <c r="I8" s="43">
        <v>312</v>
      </c>
      <c r="J8" s="45">
        <v>485.44500000000022</v>
      </c>
      <c r="K8" s="45">
        <v>0</v>
      </c>
      <c r="L8" s="43">
        <v>0</v>
      </c>
      <c r="M8" s="45">
        <v>0</v>
      </c>
      <c r="N8" s="45">
        <v>3250.9</v>
      </c>
      <c r="O8" s="45">
        <v>447.03700000000009</v>
      </c>
      <c r="P8" s="45">
        <v>45000</v>
      </c>
      <c r="Q8" s="45">
        <v>1000</v>
      </c>
      <c r="R8" s="45">
        <v>0</v>
      </c>
      <c r="S8" s="45">
        <v>0</v>
      </c>
      <c r="T8" s="45">
        <v>0</v>
      </c>
      <c r="U8" s="45">
        <v>7.2</v>
      </c>
      <c r="W8" s="236"/>
      <c r="X8" s="19" t="s">
        <v>75</v>
      </c>
      <c r="Y8" s="31" t="s">
        <v>73</v>
      </c>
      <c r="Z8" s="32" t="s">
        <v>73</v>
      </c>
      <c r="AA8" s="32" t="s">
        <v>73</v>
      </c>
      <c r="AB8" s="32" t="s">
        <v>73</v>
      </c>
      <c r="AC8" s="32" t="s">
        <v>73</v>
      </c>
      <c r="AD8" s="32" t="s">
        <v>73</v>
      </c>
      <c r="AE8" s="32" t="s">
        <v>73</v>
      </c>
      <c r="AF8" s="32" t="s">
        <v>73</v>
      </c>
      <c r="AG8" s="33">
        <v>437036280.99999988</v>
      </c>
      <c r="AH8" s="32">
        <v>0</v>
      </c>
      <c r="AI8" s="41">
        <f t="shared" si="0"/>
        <v>437036.2809999999</v>
      </c>
      <c r="AJ8" s="41">
        <f t="shared" si="1"/>
        <v>437036.2809999999</v>
      </c>
      <c r="AL8" s="34">
        <v>437036280.99999988</v>
      </c>
    </row>
    <row r="9" spans="1:38" ht="21.95" customHeight="1" x14ac:dyDescent="0.2">
      <c r="A9" s="22" t="s">
        <v>9</v>
      </c>
      <c r="B9" s="45">
        <v>519020.78</v>
      </c>
      <c r="C9" s="45">
        <v>319.60000000000002</v>
      </c>
      <c r="D9" s="43">
        <v>40899.599999999999</v>
      </c>
      <c r="E9" s="45">
        <v>20949.309999999998</v>
      </c>
      <c r="F9" s="45">
        <v>1307.0829999999999</v>
      </c>
      <c r="G9" s="43">
        <v>113.19200000000002</v>
      </c>
      <c r="H9" s="45">
        <v>17064</v>
      </c>
      <c r="I9" s="43">
        <v>0</v>
      </c>
      <c r="J9" s="45">
        <v>22.4</v>
      </c>
      <c r="K9" s="45">
        <v>0</v>
      </c>
      <c r="L9" s="43">
        <v>0</v>
      </c>
      <c r="M9" s="45">
        <v>0</v>
      </c>
      <c r="N9" s="45">
        <v>61.449999999999989</v>
      </c>
      <c r="O9" s="45">
        <v>101.88800000000001</v>
      </c>
      <c r="P9" s="45">
        <v>0</v>
      </c>
      <c r="Q9" s="45">
        <v>1265925985</v>
      </c>
      <c r="R9" s="45">
        <v>0</v>
      </c>
      <c r="S9" s="45">
        <v>0</v>
      </c>
      <c r="T9" s="45">
        <v>0</v>
      </c>
      <c r="U9" s="45">
        <v>0</v>
      </c>
      <c r="W9" s="236"/>
      <c r="X9" s="19" t="s">
        <v>32</v>
      </c>
      <c r="Y9" s="31" t="s">
        <v>73</v>
      </c>
      <c r="Z9" s="32" t="s">
        <v>73</v>
      </c>
      <c r="AA9" s="32" t="s">
        <v>73</v>
      </c>
      <c r="AB9" s="32" t="s">
        <v>73</v>
      </c>
      <c r="AC9" s="32" t="s">
        <v>73</v>
      </c>
      <c r="AD9" s="32" t="s">
        <v>73</v>
      </c>
      <c r="AE9" s="32" t="s">
        <v>73</v>
      </c>
      <c r="AF9" s="32" t="s">
        <v>73</v>
      </c>
      <c r="AG9" s="33">
        <v>86437780</v>
      </c>
      <c r="AH9" s="33">
        <v>432583</v>
      </c>
      <c r="AI9" s="41">
        <f t="shared" si="0"/>
        <v>86437.78</v>
      </c>
      <c r="AJ9" s="41">
        <f t="shared" si="1"/>
        <v>519020.78</v>
      </c>
      <c r="AL9" s="34">
        <v>86870363</v>
      </c>
    </row>
    <row r="10" spans="1:38" ht="21.95" customHeight="1" x14ac:dyDescent="0.2">
      <c r="A10" s="22" t="s">
        <v>10</v>
      </c>
      <c r="B10" s="45">
        <v>67653.294000000024</v>
      </c>
      <c r="C10" s="45">
        <v>1158.0200000000002</v>
      </c>
      <c r="D10" s="43">
        <v>81759.39899999999</v>
      </c>
      <c r="E10" s="45">
        <v>51018.159999999996</v>
      </c>
      <c r="F10" s="45">
        <v>1071.1799999999996</v>
      </c>
      <c r="G10" s="43">
        <v>353.84300000000007</v>
      </c>
      <c r="H10" s="45">
        <v>0</v>
      </c>
      <c r="I10" s="43">
        <v>720</v>
      </c>
      <c r="J10" s="45">
        <v>47.551000000000009</v>
      </c>
      <c r="K10" s="45">
        <v>0</v>
      </c>
      <c r="L10" s="43">
        <v>0</v>
      </c>
      <c r="M10" s="45">
        <v>0.64800000000000002</v>
      </c>
      <c r="N10" s="45">
        <v>0.24</v>
      </c>
      <c r="O10" s="45">
        <v>72.814999999999998</v>
      </c>
      <c r="P10" s="45">
        <v>1866240</v>
      </c>
      <c r="Q10" s="45">
        <v>0</v>
      </c>
      <c r="R10" s="45">
        <v>0</v>
      </c>
      <c r="S10" s="45">
        <v>0</v>
      </c>
      <c r="T10" s="45">
        <v>456</v>
      </c>
      <c r="U10" s="45">
        <v>17.213999999999999</v>
      </c>
      <c r="W10" s="236"/>
      <c r="X10" s="19" t="s">
        <v>76</v>
      </c>
      <c r="Y10" s="31" t="s">
        <v>73</v>
      </c>
      <c r="Z10" s="32" t="s">
        <v>73</v>
      </c>
      <c r="AA10" s="32" t="s">
        <v>73</v>
      </c>
      <c r="AB10" s="32" t="s">
        <v>73</v>
      </c>
      <c r="AC10" s="32" t="s">
        <v>73</v>
      </c>
      <c r="AD10" s="32" t="s">
        <v>73</v>
      </c>
      <c r="AE10" s="32" t="s">
        <v>73</v>
      </c>
      <c r="AF10" s="32" t="s">
        <v>73</v>
      </c>
      <c r="AG10" s="33">
        <v>50659294.000000022</v>
      </c>
      <c r="AH10" s="33">
        <v>16994</v>
      </c>
      <c r="AI10" s="41">
        <f t="shared" si="0"/>
        <v>50659.294000000024</v>
      </c>
      <c r="AJ10" s="41">
        <f t="shared" si="1"/>
        <v>67653.294000000024</v>
      </c>
      <c r="AL10" s="34">
        <v>50676287.999999978</v>
      </c>
    </row>
    <row r="11" spans="1:38" ht="21.95" customHeight="1" x14ac:dyDescent="0.2">
      <c r="A11" s="22" t="s">
        <v>11</v>
      </c>
      <c r="B11" s="45">
        <v>26210.431</v>
      </c>
      <c r="C11" s="45">
        <v>0</v>
      </c>
      <c r="D11" s="43">
        <v>204456.00000000003</v>
      </c>
      <c r="E11" s="45">
        <v>8950.3129999999965</v>
      </c>
      <c r="F11" s="45">
        <v>4.5</v>
      </c>
      <c r="G11" s="43">
        <v>153.75400000000002</v>
      </c>
      <c r="H11" s="45">
        <v>1000</v>
      </c>
      <c r="I11" s="43">
        <v>0</v>
      </c>
      <c r="J11" s="45">
        <v>13.827999999999999</v>
      </c>
      <c r="K11" s="45">
        <v>0</v>
      </c>
      <c r="L11" s="43">
        <v>0</v>
      </c>
      <c r="M11" s="45">
        <v>0</v>
      </c>
      <c r="N11" s="45">
        <v>1.5</v>
      </c>
      <c r="O11" s="45">
        <v>1399.2059999999999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42.4</v>
      </c>
      <c r="W11" s="236"/>
      <c r="X11" s="19" t="s">
        <v>77</v>
      </c>
      <c r="Y11" s="31" t="s">
        <v>73</v>
      </c>
      <c r="Z11" s="32" t="s">
        <v>73</v>
      </c>
      <c r="AA11" s="32" t="s">
        <v>73</v>
      </c>
      <c r="AB11" s="32" t="s">
        <v>73</v>
      </c>
      <c r="AC11" s="32" t="s">
        <v>73</v>
      </c>
      <c r="AD11" s="32" t="s">
        <v>73</v>
      </c>
      <c r="AE11" s="32" t="s">
        <v>73</v>
      </c>
      <c r="AF11" s="32" t="s">
        <v>73</v>
      </c>
      <c r="AG11" s="33">
        <v>22769431</v>
      </c>
      <c r="AH11" s="33">
        <v>3441</v>
      </c>
      <c r="AI11" s="41">
        <f t="shared" si="0"/>
        <v>22769.431</v>
      </c>
      <c r="AJ11" s="41">
        <f t="shared" si="1"/>
        <v>26210.431</v>
      </c>
      <c r="AL11" s="34">
        <v>22772872</v>
      </c>
    </row>
    <row r="12" spans="1:38" ht="21.95" customHeight="1" x14ac:dyDescent="0.2">
      <c r="A12" s="22" t="s">
        <v>12</v>
      </c>
      <c r="B12" s="45">
        <v>57992.127000000008</v>
      </c>
      <c r="C12" s="45">
        <v>642.1</v>
      </c>
      <c r="D12" s="43">
        <v>106911.018</v>
      </c>
      <c r="E12" s="45">
        <v>30069.610999999997</v>
      </c>
      <c r="F12" s="45">
        <v>1058.942</v>
      </c>
      <c r="G12" s="43">
        <v>114.714</v>
      </c>
      <c r="H12" s="45">
        <v>0</v>
      </c>
      <c r="I12" s="43">
        <v>0</v>
      </c>
      <c r="J12" s="45">
        <v>241.91899999999998</v>
      </c>
      <c r="K12" s="45">
        <v>0</v>
      </c>
      <c r="L12" s="43">
        <v>0</v>
      </c>
      <c r="M12" s="45">
        <v>0</v>
      </c>
      <c r="N12" s="45">
        <v>76.64</v>
      </c>
      <c r="O12" s="45">
        <v>756.90800000000002</v>
      </c>
      <c r="P12" s="45">
        <v>0</v>
      </c>
      <c r="Q12" s="45">
        <v>11556405</v>
      </c>
      <c r="R12" s="45">
        <v>0</v>
      </c>
      <c r="S12" s="45">
        <v>286</v>
      </c>
      <c r="T12" s="45">
        <v>0</v>
      </c>
      <c r="U12" s="45">
        <v>0</v>
      </c>
      <c r="W12" s="236"/>
      <c r="X12" s="19" t="s">
        <v>78</v>
      </c>
      <c r="Y12" s="31" t="s">
        <v>73</v>
      </c>
      <c r="Z12" s="32" t="s">
        <v>73</v>
      </c>
      <c r="AA12" s="32" t="s">
        <v>73</v>
      </c>
      <c r="AB12" s="32" t="s">
        <v>73</v>
      </c>
      <c r="AC12" s="32" t="s">
        <v>73</v>
      </c>
      <c r="AD12" s="32" t="s">
        <v>73</v>
      </c>
      <c r="AE12" s="32" t="s">
        <v>73</v>
      </c>
      <c r="AF12" s="32" t="s">
        <v>73</v>
      </c>
      <c r="AG12" s="33">
        <v>52792127.000000007</v>
      </c>
      <c r="AH12" s="33">
        <v>5200</v>
      </c>
      <c r="AI12" s="41">
        <f t="shared" si="0"/>
        <v>52792.127000000008</v>
      </c>
      <c r="AJ12" s="41">
        <f t="shared" si="1"/>
        <v>57992.127000000008</v>
      </c>
      <c r="AL12" s="34">
        <v>52797327</v>
      </c>
    </row>
    <row r="13" spans="1:38" ht="21.95" customHeight="1" x14ac:dyDescent="0.2">
      <c r="A13" s="22" t="s">
        <v>13</v>
      </c>
      <c r="B13" s="45">
        <v>1194998.3560000001</v>
      </c>
      <c r="C13" s="45">
        <v>3161.4649999999992</v>
      </c>
      <c r="D13" s="43">
        <v>4593052.8739999998</v>
      </c>
      <c r="E13" s="45">
        <v>284553.02799999999</v>
      </c>
      <c r="F13" s="45">
        <v>1490.7990000000002</v>
      </c>
      <c r="G13" s="43">
        <v>108.87299999999998</v>
      </c>
      <c r="H13" s="45">
        <v>4305</v>
      </c>
      <c r="I13" s="43">
        <v>98423</v>
      </c>
      <c r="J13" s="45">
        <v>568.79199999999992</v>
      </c>
      <c r="K13" s="45">
        <v>0</v>
      </c>
      <c r="L13" s="43">
        <v>0</v>
      </c>
      <c r="M13" s="45">
        <v>0</v>
      </c>
      <c r="N13" s="45">
        <v>12.815</v>
      </c>
      <c r="O13" s="45">
        <v>5967.2889999999998</v>
      </c>
      <c r="P13" s="45">
        <v>0</v>
      </c>
      <c r="Q13" s="45">
        <v>24372600</v>
      </c>
      <c r="R13" s="45">
        <v>0</v>
      </c>
      <c r="S13" s="45">
        <v>0</v>
      </c>
      <c r="T13" s="45">
        <v>0</v>
      </c>
      <c r="U13" s="45">
        <v>36.26</v>
      </c>
      <c r="W13" s="236"/>
      <c r="X13" s="19" t="s">
        <v>53</v>
      </c>
      <c r="Y13" s="31" t="s">
        <v>73</v>
      </c>
      <c r="Z13" s="32" t="s">
        <v>73</v>
      </c>
      <c r="AA13" s="32" t="s">
        <v>73</v>
      </c>
      <c r="AB13" s="32" t="s">
        <v>73</v>
      </c>
      <c r="AC13" s="32" t="s">
        <v>73</v>
      </c>
      <c r="AD13" s="32" t="s">
        <v>73</v>
      </c>
      <c r="AE13" s="32" t="s">
        <v>73</v>
      </c>
      <c r="AF13" s="32" t="s">
        <v>73</v>
      </c>
      <c r="AG13" s="33">
        <v>20062356</v>
      </c>
      <c r="AH13" s="33">
        <v>1174936.0000000002</v>
      </c>
      <c r="AI13" s="41">
        <f t="shared" si="0"/>
        <v>20062.356</v>
      </c>
      <c r="AJ13" s="41">
        <f t="shared" si="1"/>
        <v>1194998.3560000001</v>
      </c>
      <c r="AL13" s="34">
        <v>21237292.000000026</v>
      </c>
    </row>
    <row r="14" spans="1:38" ht="21.95" customHeight="1" x14ac:dyDescent="0.2">
      <c r="A14" s="22" t="s">
        <v>14</v>
      </c>
      <c r="B14" s="45">
        <v>84894.376000000018</v>
      </c>
      <c r="C14" s="45">
        <v>1140</v>
      </c>
      <c r="D14" s="43">
        <v>125771.601</v>
      </c>
      <c r="E14" s="45">
        <v>14156.669000000002</v>
      </c>
      <c r="F14" s="45">
        <v>209.5</v>
      </c>
      <c r="G14" s="43">
        <v>67.333000000000027</v>
      </c>
      <c r="H14" s="45">
        <v>1692</v>
      </c>
      <c r="I14" s="43">
        <v>1187626</v>
      </c>
      <c r="J14" s="45">
        <v>15.590000000000003</v>
      </c>
      <c r="K14" s="45">
        <v>0</v>
      </c>
      <c r="L14" s="43">
        <v>0</v>
      </c>
      <c r="M14" s="45">
        <v>0</v>
      </c>
      <c r="N14" s="45">
        <v>0</v>
      </c>
      <c r="O14" s="45">
        <v>291.18700000000007</v>
      </c>
      <c r="P14" s="45">
        <v>0</v>
      </c>
      <c r="Q14" s="45">
        <v>23869279</v>
      </c>
      <c r="R14" s="45">
        <v>0</v>
      </c>
      <c r="S14" s="45">
        <v>0</v>
      </c>
      <c r="T14" s="45">
        <v>475</v>
      </c>
      <c r="U14" s="45">
        <v>132361.736</v>
      </c>
      <c r="W14" s="236"/>
      <c r="X14" s="19" t="s">
        <v>79</v>
      </c>
      <c r="Y14" s="31" t="s">
        <v>73</v>
      </c>
      <c r="Z14" s="32" t="s">
        <v>73</v>
      </c>
      <c r="AA14" s="32" t="s">
        <v>73</v>
      </c>
      <c r="AB14" s="32" t="s">
        <v>73</v>
      </c>
      <c r="AC14" s="32" t="s">
        <v>73</v>
      </c>
      <c r="AD14" s="32" t="s">
        <v>73</v>
      </c>
      <c r="AE14" s="32" t="s">
        <v>73</v>
      </c>
      <c r="AF14" s="32" t="s">
        <v>73</v>
      </c>
      <c r="AG14" s="33">
        <v>84894376.000000015</v>
      </c>
      <c r="AH14" s="32">
        <v>0</v>
      </c>
      <c r="AI14" s="41">
        <f t="shared" si="0"/>
        <v>84894.376000000018</v>
      </c>
      <c r="AJ14" s="41">
        <f t="shared" si="1"/>
        <v>84894.376000000018</v>
      </c>
      <c r="AL14" s="34">
        <v>84894376.000000015</v>
      </c>
    </row>
    <row r="15" spans="1:38" ht="21.95" customHeight="1" x14ac:dyDescent="0.2">
      <c r="A15" s="22" t="s">
        <v>15</v>
      </c>
      <c r="B15" s="45">
        <v>17732.379000000001</v>
      </c>
      <c r="C15" s="45">
        <v>1350</v>
      </c>
      <c r="D15" s="43">
        <v>57684.959999999999</v>
      </c>
      <c r="E15" s="45">
        <v>11675.593000000003</v>
      </c>
      <c r="F15" s="45">
        <v>236.75200000000001</v>
      </c>
      <c r="G15" s="43">
        <v>1.72</v>
      </c>
      <c r="H15" s="45">
        <v>7481.9999999999982</v>
      </c>
      <c r="I15" s="43">
        <v>0</v>
      </c>
      <c r="J15" s="45">
        <v>71.360000000000014</v>
      </c>
      <c r="K15" s="45">
        <v>0</v>
      </c>
      <c r="L15" s="43">
        <v>0</v>
      </c>
      <c r="M15" s="45">
        <v>0</v>
      </c>
      <c r="N15" s="45">
        <v>240.39999999999998</v>
      </c>
      <c r="O15" s="45">
        <v>230.916</v>
      </c>
      <c r="P15" s="45">
        <v>0</v>
      </c>
      <c r="Q15" s="45">
        <v>0</v>
      </c>
      <c r="R15" s="45">
        <v>0</v>
      </c>
      <c r="S15" s="45">
        <v>0</v>
      </c>
      <c r="T15" s="45">
        <v>280</v>
      </c>
      <c r="U15" s="45">
        <v>0</v>
      </c>
      <c r="W15" s="236"/>
      <c r="X15" s="19" t="s">
        <v>34</v>
      </c>
      <c r="Y15" s="31" t="s">
        <v>73</v>
      </c>
      <c r="Z15" s="32" t="s">
        <v>73</v>
      </c>
      <c r="AA15" s="32" t="s">
        <v>73</v>
      </c>
      <c r="AB15" s="32" t="s">
        <v>73</v>
      </c>
      <c r="AC15" s="32" t="s">
        <v>73</v>
      </c>
      <c r="AD15" s="32" t="s">
        <v>73</v>
      </c>
      <c r="AE15" s="32" t="s">
        <v>73</v>
      </c>
      <c r="AF15" s="32" t="s">
        <v>73</v>
      </c>
      <c r="AG15" s="33">
        <v>15473379.000000002</v>
      </c>
      <c r="AH15" s="33">
        <v>2259</v>
      </c>
      <c r="AI15" s="41">
        <f t="shared" si="0"/>
        <v>15473.379000000003</v>
      </c>
      <c r="AJ15" s="41">
        <f t="shared" si="1"/>
        <v>17732.379000000001</v>
      </c>
      <c r="AL15" s="34">
        <v>15475638</v>
      </c>
    </row>
    <row r="16" spans="1:38" ht="21.95" customHeight="1" x14ac:dyDescent="0.2">
      <c r="A16" s="22" t="s">
        <v>16</v>
      </c>
      <c r="B16" s="45">
        <v>12838.6</v>
      </c>
      <c r="C16" s="45">
        <v>1200</v>
      </c>
      <c r="D16" s="43">
        <v>88830</v>
      </c>
      <c r="E16" s="45">
        <v>7481.2999999999993</v>
      </c>
      <c r="F16" s="45">
        <v>0</v>
      </c>
      <c r="G16" s="43">
        <v>25.776</v>
      </c>
      <c r="H16" s="45">
        <v>0</v>
      </c>
      <c r="I16" s="43">
        <v>0</v>
      </c>
      <c r="J16" s="45">
        <v>16.8</v>
      </c>
      <c r="K16" s="45">
        <v>0</v>
      </c>
      <c r="L16" s="43">
        <v>0</v>
      </c>
      <c r="M16" s="45">
        <v>0</v>
      </c>
      <c r="N16" s="45">
        <v>34.319999999999993</v>
      </c>
      <c r="O16" s="45">
        <v>112.81099999999998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W16" s="236"/>
      <c r="X16" s="19" t="s">
        <v>80</v>
      </c>
      <c r="Y16" s="31" t="s">
        <v>73</v>
      </c>
      <c r="Z16" s="32" t="s">
        <v>73</v>
      </c>
      <c r="AA16" s="32" t="s">
        <v>73</v>
      </c>
      <c r="AB16" s="32" t="s">
        <v>73</v>
      </c>
      <c r="AC16" s="32" t="s">
        <v>73</v>
      </c>
      <c r="AD16" s="32" t="s">
        <v>73</v>
      </c>
      <c r="AE16" s="32" t="s">
        <v>73</v>
      </c>
      <c r="AF16" s="32" t="s">
        <v>73</v>
      </c>
      <c r="AG16" s="33">
        <v>12838600</v>
      </c>
      <c r="AH16" s="32">
        <v>0</v>
      </c>
      <c r="AI16" s="41">
        <f t="shared" si="0"/>
        <v>12838.6</v>
      </c>
      <c r="AJ16" s="41">
        <f t="shared" si="1"/>
        <v>12838.6</v>
      </c>
      <c r="AL16" s="34">
        <v>12838600</v>
      </c>
    </row>
    <row r="17" spans="1:38" ht="21.95" customHeight="1" x14ac:dyDescent="0.2">
      <c r="A17" s="22" t="s">
        <v>17</v>
      </c>
      <c r="B17" s="45">
        <v>1008330.5349999999</v>
      </c>
      <c r="C17" s="45">
        <v>12</v>
      </c>
      <c r="D17" s="43">
        <v>1279794</v>
      </c>
      <c r="E17" s="45">
        <v>13661.031999999997</v>
      </c>
      <c r="F17" s="45">
        <v>162.80000000000001</v>
      </c>
      <c r="G17" s="43">
        <v>360.24</v>
      </c>
      <c r="H17" s="45">
        <v>760</v>
      </c>
      <c r="I17" s="43">
        <v>264298</v>
      </c>
      <c r="J17" s="45">
        <v>80</v>
      </c>
      <c r="K17" s="45">
        <v>0</v>
      </c>
      <c r="L17" s="43">
        <v>0</v>
      </c>
      <c r="M17" s="45">
        <v>0</v>
      </c>
      <c r="N17" s="45">
        <v>41.98</v>
      </c>
      <c r="O17" s="45">
        <v>1707.374</v>
      </c>
      <c r="P17" s="45">
        <v>0</v>
      </c>
      <c r="Q17" s="45">
        <v>450277000</v>
      </c>
      <c r="R17" s="45">
        <v>0</v>
      </c>
      <c r="S17" s="45">
        <v>0</v>
      </c>
      <c r="T17" s="45">
        <v>0</v>
      </c>
      <c r="U17" s="45">
        <v>0</v>
      </c>
      <c r="W17" s="236"/>
      <c r="X17" s="19" t="s">
        <v>81</v>
      </c>
      <c r="Y17" s="31" t="s">
        <v>73</v>
      </c>
      <c r="Z17" s="32" t="s">
        <v>73</v>
      </c>
      <c r="AA17" s="32" t="s">
        <v>73</v>
      </c>
      <c r="AB17" s="32" t="s">
        <v>73</v>
      </c>
      <c r="AC17" s="32" t="s">
        <v>73</v>
      </c>
      <c r="AD17" s="32" t="s">
        <v>73</v>
      </c>
      <c r="AE17" s="32" t="s">
        <v>73</v>
      </c>
      <c r="AF17" s="32" t="s">
        <v>73</v>
      </c>
      <c r="AG17" s="33">
        <v>57595534.999999985</v>
      </c>
      <c r="AH17" s="33">
        <v>950734.99999999988</v>
      </c>
      <c r="AI17" s="41">
        <f t="shared" si="0"/>
        <v>57595.534999999982</v>
      </c>
      <c r="AJ17" s="41">
        <f t="shared" si="1"/>
        <v>1008330.5349999999</v>
      </c>
      <c r="AL17" s="34">
        <v>58546270</v>
      </c>
    </row>
    <row r="18" spans="1:38" ht="21.95" customHeight="1" x14ac:dyDescent="0.2">
      <c r="A18" s="22" t="s">
        <v>18</v>
      </c>
      <c r="B18" s="45">
        <v>201985.67699999997</v>
      </c>
      <c r="C18" s="45">
        <v>826</v>
      </c>
      <c r="D18" s="43">
        <v>111091.932</v>
      </c>
      <c r="E18" s="45">
        <v>8705.3109999999979</v>
      </c>
      <c r="F18" s="45">
        <v>3528.1729999999993</v>
      </c>
      <c r="G18" s="43">
        <v>0</v>
      </c>
      <c r="H18" s="45">
        <v>2534.9999999999995</v>
      </c>
      <c r="I18" s="43">
        <v>0</v>
      </c>
      <c r="J18" s="45">
        <v>40.54</v>
      </c>
      <c r="K18" s="45">
        <v>48</v>
      </c>
      <c r="L18" s="43">
        <v>0</v>
      </c>
      <c r="M18" s="45">
        <v>0</v>
      </c>
      <c r="N18" s="45">
        <v>4.5</v>
      </c>
      <c r="O18" s="45">
        <v>163.56</v>
      </c>
      <c r="P18" s="45">
        <v>0</v>
      </c>
      <c r="Q18" s="45">
        <v>513439831</v>
      </c>
      <c r="R18" s="45">
        <v>0</v>
      </c>
      <c r="S18" s="45">
        <v>0</v>
      </c>
      <c r="T18" s="45">
        <v>0</v>
      </c>
      <c r="U18" s="45">
        <v>0</v>
      </c>
      <c r="W18" s="236"/>
      <c r="X18" s="19" t="s">
        <v>36</v>
      </c>
      <c r="Y18" s="31" t="s">
        <v>73</v>
      </c>
      <c r="Z18" s="32" t="s">
        <v>73</v>
      </c>
      <c r="AA18" s="32" t="s">
        <v>73</v>
      </c>
      <c r="AB18" s="32" t="s">
        <v>73</v>
      </c>
      <c r="AC18" s="32" t="s">
        <v>73</v>
      </c>
      <c r="AD18" s="32" t="s">
        <v>73</v>
      </c>
      <c r="AE18" s="32" t="s">
        <v>73</v>
      </c>
      <c r="AF18" s="32" t="s">
        <v>73</v>
      </c>
      <c r="AG18" s="33">
        <v>401677</v>
      </c>
      <c r="AH18" s="33">
        <v>201583.99999999997</v>
      </c>
      <c r="AI18" s="41">
        <f t="shared" si="0"/>
        <v>401.67700000000002</v>
      </c>
      <c r="AJ18" s="41">
        <f t="shared" si="1"/>
        <v>201985.67699999997</v>
      </c>
      <c r="AL18" s="34">
        <v>603261</v>
      </c>
    </row>
    <row r="19" spans="1:38" ht="21.95" customHeight="1" x14ac:dyDescent="0.2">
      <c r="A19" s="22" t="s">
        <v>19</v>
      </c>
      <c r="B19" s="45">
        <v>11197.631000000001</v>
      </c>
      <c r="C19" s="45">
        <v>36</v>
      </c>
      <c r="D19" s="43">
        <v>92170</v>
      </c>
      <c r="E19" s="45">
        <v>16117.165000000005</v>
      </c>
      <c r="F19" s="45">
        <v>58.91</v>
      </c>
      <c r="G19" s="43">
        <v>0</v>
      </c>
      <c r="H19" s="45">
        <v>3786.9999999999995</v>
      </c>
      <c r="I19" s="43">
        <v>0</v>
      </c>
      <c r="J19" s="45">
        <v>25.808000000000003</v>
      </c>
      <c r="K19" s="45">
        <v>0</v>
      </c>
      <c r="L19" s="43">
        <v>0</v>
      </c>
      <c r="M19" s="45">
        <v>0</v>
      </c>
      <c r="N19" s="45">
        <v>0</v>
      </c>
      <c r="O19" s="45">
        <v>239.20099999999999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2605</v>
      </c>
      <c r="W19" s="236"/>
      <c r="X19" s="19" t="s">
        <v>37</v>
      </c>
      <c r="Y19" s="31" t="s">
        <v>73</v>
      </c>
      <c r="Z19" s="32" t="s">
        <v>73</v>
      </c>
      <c r="AA19" s="32" t="s">
        <v>73</v>
      </c>
      <c r="AB19" s="32" t="s">
        <v>73</v>
      </c>
      <c r="AC19" s="32" t="s">
        <v>73</v>
      </c>
      <c r="AD19" s="32" t="s">
        <v>73</v>
      </c>
      <c r="AE19" s="32" t="s">
        <v>73</v>
      </c>
      <c r="AF19" s="32" t="s">
        <v>73</v>
      </c>
      <c r="AG19" s="33">
        <v>11197631.000000002</v>
      </c>
      <c r="AH19" s="32">
        <v>0</v>
      </c>
      <c r="AI19" s="41">
        <f t="shared" si="0"/>
        <v>11197.631000000001</v>
      </c>
      <c r="AJ19" s="41">
        <f t="shared" si="1"/>
        <v>11197.631000000001</v>
      </c>
      <c r="AL19" s="34">
        <v>11197631.000000002</v>
      </c>
    </row>
    <row r="20" spans="1:38" ht="21.95" customHeight="1" x14ac:dyDescent="0.2">
      <c r="A20" s="22" t="s">
        <v>20</v>
      </c>
      <c r="B20" s="47">
        <v>101433.269</v>
      </c>
      <c r="C20" s="47">
        <v>625504.64</v>
      </c>
      <c r="D20" s="43">
        <v>40976109</v>
      </c>
      <c r="E20" s="47">
        <v>113768.553</v>
      </c>
      <c r="F20" s="47">
        <v>770.22400000000005</v>
      </c>
      <c r="G20" s="43">
        <v>223.554</v>
      </c>
      <c r="H20" s="47">
        <v>1200</v>
      </c>
      <c r="I20" s="43">
        <v>1131133</v>
      </c>
      <c r="J20" s="47">
        <v>333.72899999999993</v>
      </c>
      <c r="K20" s="47">
        <v>0</v>
      </c>
      <c r="L20" s="43">
        <v>0</v>
      </c>
      <c r="M20" s="43">
        <v>0</v>
      </c>
      <c r="N20" s="43">
        <v>0</v>
      </c>
      <c r="O20" s="45">
        <v>248.81799999999998</v>
      </c>
      <c r="P20" s="45">
        <v>0</v>
      </c>
      <c r="Q20" s="45">
        <v>0</v>
      </c>
      <c r="R20" s="45">
        <v>0</v>
      </c>
      <c r="S20" s="45">
        <v>0</v>
      </c>
      <c r="T20" s="45">
        <v>228</v>
      </c>
      <c r="U20" s="45">
        <v>511.8399999999998</v>
      </c>
      <c r="W20" s="236"/>
      <c r="X20" s="19" t="s">
        <v>38</v>
      </c>
      <c r="Y20" s="31" t="s">
        <v>73</v>
      </c>
      <c r="Z20" s="32" t="s">
        <v>73</v>
      </c>
      <c r="AA20" s="32" t="s">
        <v>73</v>
      </c>
      <c r="AB20" s="32" t="s">
        <v>73</v>
      </c>
      <c r="AC20" s="32" t="s">
        <v>73</v>
      </c>
      <c r="AD20" s="32" t="s">
        <v>73</v>
      </c>
      <c r="AE20" s="32" t="s">
        <v>73</v>
      </c>
      <c r="AF20" s="32" t="s">
        <v>73</v>
      </c>
      <c r="AG20" s="33">
        <v>43792269</v>
      </c>
      <c r="AH20" s="33">
        <v>57641</v>
      </c>
      <c r="AI20" s="41">
        <f t="shared" si="0"/>
        <v>43792.269</v>
      </c>
      <c r="AJ20" s="41">
        <f t="shared" si="1"/>
        <v>101433.269</v>
      </c>
      <c r="AL20" s="34">
        <v>43849910</v>
      </c>
    </row>
    <row r="21" spans="1:38" ht="21.95" customHeight="1" x14ac:dyDescent="0.2">
      <c r="A21" s="22" t="s">
        <v>21</v>
      </c>
      <c r="B21" s="111">
        <v>12824.823</v>
      </c>
      <c r="C21" s="111">
        <v>21</v>
      </c>
      <c r="D21" s="43">
        <v>640775</v>
      </c>
      <c r="E21" s="111">
        <v>4369.0799999999981</v>
      </c>
      <c r="F21" s="111">
        <v>160.82</v>
      </c>
      <c r="G21" s="43">
        <v>0</v>
      </c>
      <c r="H21" s="111">
        <v>2871</v>
      </c>
      <c r="I21" s="43">
        <v>365766</v>
      </c>
      <c r="J21" s="111">
        <v>49.01700000000001</v>
      </c>
      <c r="K21" s="111">
        <v>0</v>
      </c>
      <c r="L21" s="43">
        <v>0</v>
      </c>
      <c r="M21" s="111">
        <v>0</v>
      </c>
      <c r="N21" s="111">
        <v>0</v>
      </c>
      <c r="O21" s="45">
        <v>59.009</v>
      </c>
      <c r="P21" s="45">
        <v>0</v>
      </c>
      <c r="Q21" s="45">
        <v>114135286</v>
      </c>
      <c r="R21" s="45">
        <v>0</v>
      </c>
      <c r="S21" s="45">
        <v>0</v>
      </c>
      <c r="T21" s="45">
        <v>0</v>
      </c>
      <c r="U21" s="45">
        <v>176</v>
      </c>
      <c r="W21" s="236"/>
      <c r="X21" s="19" t="s">
        <v>39</v>
      </c>
      <c r="Y21" s="31" t="s">
        <v>73</v>
      </c>
      <c r="Z21" s="32" t="s">
        <v>73</v>
      </c>
      <c r="AA21" s="32" t="s">
        <v>73</v>
      </c>
      <c r="AB21" s="32" t="s">
        <v>73</v>
      </c>
      <c r="AC21" s="32" t="s">
        <v>73</v>
      </c>
      <c r="AD21" s="32" t="s">
        <v>73</v>
      </c>
      <c r="AE21" s="32" t="s">
        <v>73</v>
      </c>
      <c r="AF21" s="32" t="s">
        <v>73</v>
      </c>
      <c r="AG21" s="33">
        <v>5289823</v>
      </c>
      <c r="AH21" s="33">
        <v>7535</v>
      </c>
      <c r="AI21" s="41">
        <f t="shared" si="0"/>
        <v>5289.8230000000003</v>
      </c>
      <c r="AJ21" s="41">
        <f t="shared" si="1"/>
        <v>12824.823</v>
      </c>
      <c r="AL21" s="34">
        <v>5297357.9999999991</v>
      </c>
    </row>
    <row r="22" spans="1:38" ht="21.95" customHeight="1" x14ac:dyDescent="0.2">
      <c r="A22" s="22" t="s">
        <v>22</v>
      </c>
      <c r="B22" s="45">
        <v>47421.172000000006</v>
      </c>
      <c r="C22" s="45">
        <v>350</v>
      </c>
      <c r="D22" s="43">
        <v>312120</v>
      </c>
      <c r="E22" s="45">
        <v>27623.5</v>
      </c>
      <c r="F22" s="45">
        <v>280.29999999999995</v>
      </c>
      <c r="G22" s="43">
        <v>0</v>
      </c>
      <c r="H22" s="45">
        <v>8420.0000000000036</v>
      </c>
      <c r="I22" s="43">
        <v>0</v>
      </c>
      <c r="J22" s="45">
        <v>91.616000000000028</v>
      </c>
      <c r="K22" s="45">
        <v>0</v>
      </c>
      <c r="L22" s="43">
        <v>0</v>
      </c>
      <c r="M22" s="45">
        <v>0</v>
      </c>
      <c r="N22" s="45">
        <v>122.36</v>
      </c>
      <c r="O22" s="45">
        <v>716.52099999999996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1</v>
      </c>
      <c r="W22" s="236"/>
      <c r="X22" s="19" t="s">
        <v>82</v>
      </c>
      <c r="Y22" s="31" t="s">
        <v>73</v>
      </c>
      <c r="Z22" s="32" t="s">
        <v>73</v>
      </c>
      <c r="AA22" s="32" t="s">
        <v>73</v>
      </c>
      <c r="AB22" s="32" t="s">
        <v>73</v>
      </c>
      <c r="AC22" s="32" t="s">
        <v>73</v>
      </c>
      <c r="AD22" s="32" t="s">
        <v>73</v>
      </c>
      <c r="AE22" s="32" t="s">
        <v>73</v>
      </c>
      <c r="AF22" s="32" t="s">
        <v>73</v>
      </c>
      <c r="AG22" s="33">
        <v>7172</v>
      </c>
      <c r="AH22" s="33">
        <v>47414.000000000007</v>
      </c>
      <c r="AI22" s="41">
        <f t="shared" si="0"/>
        <v>7.1719999999999997</v>
      </c>
      <c r="AJ22" s="41">
        <f t="shared" si="1"/>
        <v>47421.172000000006</v>
      </c>
      <c r="AL22" s="34">
        <v>54586.000000000015</v>
      </c>
    </row>
    <row r="23" spans="1:38" ht="21.95" customHeight="1" thickBot="1" x14ac:dyDescent="0.25">
      <c r="A23" s="11" t="s">
        <v>23</v>
      </c>
      <c r="B23" s="43">
        <v>890706.49699999974</v>
      </c>
      <c r="C23" s="43">
        <v>657146.52</v>
      </c>
      <c r="D23" s="43">
        <v>4300.2560000000003</v>
      </c>
      <c r="E23" s="43">
        <v>7354.4720000000007</v>
      </c>
      <c r="F23" s="43">
        <v>2933.8069999999993</v>
      </c>
      <c r="G23" s="43">
        <v>2632000</v>
      </c>
      <c r="H23" s="43">
        <v>6848.0000000000009</v>
      </c>
      <c r="I23" s="43">
        <v>69924.058999999994</v>
      </c>
      <c r="J23" s="43">
        <v>22.440999999999999</v>
      </c>
      <c r="K23" s="43">
        <v>0</v>
      </c>
      <c r="L23" s="43">
        <v>0</v>
      </c>
      <c r="M23" s="43">
        <v>0</v>
      </c>
      <c r="N23" s="43">
        <v>0</v>
      </c>
      <c r="O23" s="43">
        <v>727.09900000000027</v>
      </c>
      <c r="P23" s="43">
        <v>0</v>
      </c>
      <c r="Q23" s="43">
        <v>295546748.23000002</v>
      </c>
      <c r="R23" s="43">
        <v>0</v>
      </c>
      <c r="S23" s="43">
        <v>0</v>
      </c>
      <c r="T23" s="43">
        <v>0</v>
      </c>
      <c r="U23" s="43">
        <v>216750</v>
      </c>
      <c r="W23" s="236"/>
      <c r="X23" s="19" t="s">
        <v>83</v>
      </c>
      <c r="Y23" s="31" t="s">
        <v>73</v>
      </c>
      <c r="Z23" s="32" t="s">
        <v>73</v>
      </c>
      <c r="AA23" s="32" t="s">
        <v>73</v>
      </c>
      <c r="AB23" s="32" t="s">
        <v>73</v>
      </c>
      <c r="AC23" s="32" t="s">
        <v>73</v>
      </c>
      <c r="AD23" s="32" t="s">
        <v>73</v>
      </c>
      <c r="AE23" s="32" t="s">
        <v>73</v>
      </c>
      <c r="AF23" s="32" t="s">
        <v>73</v>
      </c>
      <c r="AG23" s="33">
        <v>890706496.99999976</v>
      </c>
      <c r="AH23" s="32">
        <v>0</v>
      </c>
      <c r="AI23" s="41">
        <f t="shared" si="0"/>
        <v>890706.49699999974</v>
      </c>
      <c r="AJ23" s="41">
        <f t="shared" si="1"/>
        <v>890706.49699999974</v>
      </c>
      <c r="AL23" s="34">
        <v>890706496.99999976</v>
      </c>
    </row>
    <row r="24" spans="1:38" ht="21.95" customHeight="1" thickBot="1" x14ac:dyDescent="0.25">
      <c r="A24" s="97" t="s">
        <v>24</v>
      </c>
      <c r="B24" s="40">
        <v>4974714.9330000002</v>
      </c>
      <c r="C24" s="40">
        <v>1294557.7439999999</v>
      </c>
      <c r="D24" s="40">
        <v>50881861.436999984</v>
      </c>
      <c r="E24" s="40">
        <v>688277.04799999972</v>
      </c>
      <c r="F24" s="40">
        <v>15079.885999999995</v>
      </c>
      <c r="G24" s="40">
        <v>2634333.4909999999</v>
      </c>
      <c r="H24" s="40">
        <v>64217.999999999985</v>
      </c>
      <c r="I24" s="40">
        <v>3118204.2539999997</v>
      </c>
      <c r="J24" s="40">
        <v>2379.4659999999999</v>
      </c>
      <c r="K24" s="40">
        <v>48</v>
      </c>
      <c r="L24" s="40">
        <v>0</v>
      </c>
      <c r="M24" s="40">
        <v>2.2810000000000001</v>
      </c>
      <c r="N24" s="40">
        <v>3848.1050000000005</v>
      </c>
      <c r="O24" s="40">
        <v>13885.025000000007</v>
      </c>
      <c r="P24" s="40">
        <v>1911240</v>
      </c>
      <c r="Q24" s="46">
        <v>2743524140.2299995</v>
      </c>
      <c r="R24" s="46">
        <v>372</v>
      </c>
      <c r="S24" s="46">
        <v>286</v>
      </c>
      <c r="T24" s="46">
        <v>1439</v>
      </c>
      <c r="U24" s="40">
        <v>352544.35</v>
      </c>
      <c r="W24" s="236"/>
      <c r="X24" s="48" t="s">
        <v>65</v>
      </c>
      <c r="Y24" s="49" t="s">
        <v>73</v>
      </c>
      <c r="Z24" s="50" t="s">
        <v>73</v>
      </c>
      <c r="AA24" s="50" t="s">
        <v>73</v>
      </c>
      <c r="AB24" s="50" t="s">
        <v>73</v>
      </c>
      <c r="AC24" s="50" t="s">
        <v>73</v>
      </c>
      <c r="AD24" s="50" t="s">
        <v>73</v>
      </c>
      <c r="AE24" s="50" t="s">
        <v>73</v>
      </c>
      <c r="AF24" s="50" t="s">
        <v>73</v>
      </c>
      <c r="AG24" s="51">
        <v>1983022933</v>
      </c>
      <c r="AH24" s="51">
        <v>2991692.0000000005</v>
      </c>
      <c r="AI24" s="41">
        <f>AG24/1000</f>
        <v>1983022.933</v>
      </c>
      <c r="AJ24" s="41">
        <f t="shared" si="1"/>
        <v>4974714.9330000002</v>
      </c>
      <c r="AL24" s="52">
        <v>1986014624.9999988</v>
      </c>
    </row>
    <row r="25" spans="1:38" ht="15" thickTop="1" x14ac:dyDescent="0.2">
      <c r="W25" s="238" t="s">
        <v>84</v>
      </c>
      <c r="X25" s="19" t="s">
        <v>72</v>
      </c>
      <c r="Y25" s="31" t="s">
        <v>73</v>
      </c>
      <c r="Z25" s="32" t="s">
        <v>73</v>
      </c>
      <c r="AA25" s="32">
        <v>0</v>
      </c>
      <c r="AB25" s="33">
        <v>300984</v>
      </c>
      <c r="AC25" s="32" t="s">
        <v>73</v>
      </c>
      <c r="AD25" s="32">
        <v>0</v>
      </c>
      <c r="AE25" s="32" t="s">
        <v>73</v>
      </c>
      <c r="AF25" s="32" t="s">
        <v>73</v>
      </c>
      <c r="AG25" s="32" t="s">
        <v>73</v>
      </c>
      <c r="AH25" s="32" t="s">
        <v>73</v>
      </c>
      <c r="AI25" s="34">
        <v>300984</v>
      </c>
      <c r="AJ25" s="41">
        <f>AB25/1000</f>
        <v>300.98399999999998</v>
      </c>
      <c r="AK25" s="41">
        <f>AD25+AJ25+AA25</f>
        <v>300.98399999999998</v>
      </c>
    </row>
    <row r="26" spans="1:38" x14ac:dyDescent="0.2">
      <c r="W26" s="236"/>
      <c r="X26" s="19" t="s">
        <v>74</v>
      </c>
      <c r="Y26" s="31" t="s">
        <v>73</v>
      </c>
      <c r="Z26" s="32" t="s">
        <v>73</v>
      </c>
      <c r="AA26" s="32">
        <v>0</v>
      </c>
      <c r="AB26" s="33">
        <v>573985</v>
      </c>
      <c r="AC26" s="32" t="s">
        <v>73</v>
      </c>
      <c r="AD26" s="32">
        <v>0</v>
      </c>
      <c r="AE26" s="32" t="s">
        <v>73</v>
      </c>
      <c r="AF26" s="32" t="s">
        <v>73</v>
      </c>
      <c r="AG26" s="32" t="s">
        <v>73</v>
      </c>
      <c r="AH26" s="32" t="s">
        <v>73</v>
      </c>
      <c r="AI26" s="34">
        <v>573985</v>
      </c>
      <c r="AJ26" s="41">
        <f t="shared" ref="AJ26:AJ43" si="2">AB26/1000</f>
        <v>573.98500000000001</v>
      </c>
      <c r="AK26" s="41">
        <f t="shared" ref="AK26:AK62" si="3">AD26+AJ26+AA26</f>
        <v>573.98500000000001</v>
      </c>
    </row>
    <row r="27" spans="1:38" x14ac:dyDescent="0.2">
      <c r="W27" s="236"/>
      <c r="X27" s="19" t="s">
        <v>75</v>
      </c>
      <c r="Y27" s="31" t="s">
        <v>73</v>
      </c>
      <c r="Z27" s="32" t="s">
        <v>73</v>
      </c>
      <c r="AA27" s="32">
        <v>0</v>
      </c>
      <c r="AB27" s="33">
        <v>815429.99999999988</v>
      </c>
      <c r="AC27" s="32" t="s">
        <v>73</v>
      </c>
      <c r="AD27" s="32">
        <v>0</v>
      </c>
      <c r="AE27" s="32" t="s">
        <v>73</v>
      </c>
      <c r="AF27" s="32" t="s">
        <v>73</v>
      </c>
      <c r="AG27" s="32" t="s">
        <v>73</v>
      </c>
      <c r="AH27" s="32" t="s">
        <v>73</v>
      </c>
      <c r="AI27" s="34">
        <v>815429.99999999988</v>
      </c>
      <c r="AJ27" s="41">
        <f t="shared" si="2"/>
        <v>815.42999999999984</v>
      </c>
      <c r="AK27" s="41">
        <f t="shared" si="3"/>
        <v>815.42999999999984</v>
      </c>
    </row>
    <row r="28" spans="1:38" x14ac:dyDescent="0.2">
      <c r="W28" s="236"/>
      <c r="X28" s="19" t="s">
        <v>32</v>
      </c>
      <c r="Y28" s="31" t="s">
        <v>73</v>
      </c>
      <c r="Z28" s="32" t="s">
        <v>73</v>
      </c>
      <c r="AA28" s="32">
        <v>0</v>
      </c>
      <c r="AB28" s="33">
        <v>319600</v>
      </c>
      <c r="AC28" s="32" t="s">
        <v>73</v>
      </c>
      <c r="AD28" s="32">
        <v>0</v>
      </c>
      <c r="AE28" s="32" t="s">
        <v>73</v>
      </c>
      <c r="AF28" s="32" t="s">
        <v>73</v>
      </c>
      <c r="AG28" s="32" t="s">
        <v>73</v>
      </c>
      <c r="AH28" s="32" t="s">
        <v>73</v>
      </c>
      <c r="AI28" s="34">
        <v>319600</v>
      </c>
      <c r="AJ28" s="41">
        <f t="shared" si="2"/>
        <v>319.60000000000002</v>
      </c>
      <c r="AK28" s="41">
        <f t="shared" si="3"/>
        <v>319.60000000000002</v>
      </c>
    </row>
    <row r="29" spans="1:38" x14ac:dyDescent="0.2">
      <c r="W29" s="236"/>
      <c r="X29" s="19" t="s">
        <v>76</v>
      </c>
      <c r="Y29" s="31" t="s">
        <v>73</v>
      </c>
      <c r="Z29" s="32" t="s">
        <v>73</v>
      </c>
      <c r="AA29" s="32">
        <v>0</v>
      </c>
      <c r="AB29" s="33">
        <v>1158020.0000000002</v>
      </c>
      <c r="AC29" s="32" t="s">
        <v>73</v>
      </c>
      <c r="AD29" s="32">
        <v>0</v>
      </c>
      <c r="AE29" s="32" t="s">
        <v>73</v>
      </c>
      <c r="AF29" s="32" t="s">
        <v>73</v>
      </c>
      <c r="AG29" s="32" t="s">
        <v>73</v>
      </c>
      <c r="AH29" s="32" t="s">
        <v>73</v>
      </c>
      <c r="AI29" s="34">
        <v>1158020.0000000002</v>
      </c>
      <c r="AJ29" s="41">
        <f t="shared" si="2"/>
        <v>1158.0200000000002</v>
      </c>
      <c r="AK29" s="41">
        <f t="shared" si="3"/>
        <v>1158.0200000000002</v>
      </c>
    </row>
    <row r="30" spans="1:38" x14ac:dyDescent="0.2">
      <c r="W30" s="236"/>
      <c r="X30" s="19" t="s">
        <v>77</v>
      </c>
      <c r="Y30" s="31" t="s">
        <v>73</v>
      </c>
      <c r="Z30" s="32" t="s">
        <v>73</v>
      </c>
      <c r="AA30" s="32">
        <v>0</v>
      </c>
      <c r="AB30" s="32">
        <v>0</v>
      </c>
      <c r="AC30" s="32" t="s">
        <v>73</v>
      </c>
      <c r="AD30" s="32">
        <v>0</v>
      </c>
      <c r="AE30" s="32" t="s">
        <v>73</v>
      </c>
      <c r="AF30" s="32" t="s">
        <v>73</v>
      </c>
      <c r="AG30" s="32" t="s">
        <v>73</v>
      </c>
      <c r="AH30" s="32" t="s">
        <v>73</v>
      </c>
      <c r="AI30" s="35" t="s">
        <v>73</v>
      </c>
      <c r="AJ30" s="41">
        <f t="shared" si="2"/>
        <v>0</v>
      </c>
      <c r="AK30" s="41">
        <f t="shared" si="3"/>
        <v>0</v>
      </c>
    </row>
    <row r="31" spans="1:38" x14ac:dyDescent="0.2">
      <c r="W31" s="236"/>
      <c r="X31" s="19" t="s">
        <v>78</v>
      </c>
      <c r="Y31" s="31" t="s">
        <v>73</v>
      </c>
      <c r="Z31" s="32" t="s">
        <v>73</v>
      </c>
      <c r="AA31" s="32">
        <v>0</v>
      </c>
      <c r="AB31" s="33">
        <v>642100</v>
      </c>
      <c r="AC31" s="32" t="s">
        <v>73</v>
      </c>
      <c r="AD31" s="32">
        <v>0</v>
      </c>
      <c r="AE31" s="32" t="s">
        <v>73</v>
      </c>
      <c r="AF31" s="32" t="s">
        <v>73</v>
      </c>
      <c r="AG31" s="32" t="s">
        <v>73</v>
      </c>
      <c r="AH31" s="32" t="s">
        <v>73</v>
      </c>
      <c r="AI31" s="34">
        <v>642100</v>
      </c>
      <c r="AJ31" s="41">
        <f t="shared" si="2"/>
        <v>642.1</v>
      </c>
      <c r="AK31" s="41">
        <f t="shared" si="3"/>
        <v>642.1</v>
      </c>
    </row>
    <row r="32" spans="1:38" x14ac:dyDescent="0.2">
      <c r="W32" s="236"/>
      <c r="X32" s="19" t="s">
        <v>53</v>
      </c>
      <c r="Y32" s="31" t="s">
        <v>73</v>
      </c>
      <c r="Z32" s="32" t="s">
        <v>73</v>
      </c>
      <c r="AA32" s="32">
        <v>0</v>
      </c>
      <c r="AB32" s="33">
        <v>3161464.9999999991</v>
      </c>
      <c r="AC32" s="32" t="s">
        <v>73</v>
      </c>
      <c r="AD32" s="32">
        <v>0</v>
      </c>
      <c r="AE32" s="32" t="s">
        <v>73</v>
      </c>
      <c r="AF32" s="32" t="s">
        <v>73</v>
      </c>
      <c r="AG32" s="32" t="s">
        <v>73</v>
      </c>
      <c r="AH32" s="32" t="s">
        <v>73</v>
      </c>
      <c r="AI32" s="34">
        <v>3161464.9999999991</v>
      </c>
      <c r="AJ32" s="41">
        <f t="shared" si="2"/>
        <v>3161.4649999999992</v>
      </c>
      <c r="AK32" s="41">
        <f t="shared" si="3"/>
        <v>3161.4649999999992</v>
      </c>
    </row>
    <row r="33" spans="23:37" x14ac:dyDescent="0.2">
      <c r="W33" s="236"/>
      <c r="X33" s="19" t="s">
        <v>79</v>
      </c>
      <c r="Y33" s="31" t="s">
        <v>73</v>
      </c>
      <c r="Z33" s="32" t="s">
        <v>73</v>
      </c>
      <c r="AA33" s="32">
        <v>0</v>
      </c>
      <c r="AB33" s="33">
        <v>1140000</v>
      </c>
      <c r="AC33" s="32" t="s">
        <v>73</v>
      </c>
      <c r="AD33" s="32">
        <v>0</v>
      </c>
      <c r="AE33" s="32" t="s">
        <v>73</v>
      </c>
      <c r="AF33" s="32" t="s">
        <v>73</v>
      </c>
      <c r="AG33" s="32" t="s">
        <v>73</v>
      </c>
      <c r="AH33" s="32" t="s">
        <v>73</v>
      </c>
      <c r="AI33" s="34">
        <v>1140000</v>
      </c>
      <c r="AJ33" s="41">
        <f t="shared" si="2"/>
        <v>1140</v>
      </c>
      <c r="AK33" s="41">
        <f t="shared" si="3"/>
        <v>1140</v>
      </c>
    </row>
    <row r="34" spans="23:37" x14ac:dyDescent="0.2">
      <c r="W34" s="236"/>
      <c r="X34" s="19" t="s">
        <v>34</v>
      </c>
      <c r="Y34" s="31" t="s">
        <v>73</v>
      </c>
      <c r="Z34" s="32" t="s">
        <v>73</v>
      </c>
      <c r="AA34" s="32">
        <v>0</v>
      </c>
      <c r="AB34" s="33">
        <v>1350000</v>
      </c>
      <c r="AC34" s="32" t="s">
        <v>73</v>
      </c>
      <c r="AD34" s="32">
        <v>0</v>
      </c>
      <c r="AE34" s="32" t="s">
        <v>73</v>
      </c>
      <c r="AF34" s="32" t="s">
        <v>73</v>
      </c>
      <c r="AG34" s="32" t="s">
        <v>73</v>
      </c>
      <c r="AH34" s="32" t="s">
        <v>73</v>
      </c>
      <c r="AI34" s="34">
        <v>1350000</v>
      </c>
      <c r="AJ34" s="41">
        <f t="shared" si="2"/>
        <v>1350</v>
      </c>
      <c r="AK34" s="41">
        <f t="shared" si="3"/>
        <v>1350</v>
      </c>
    </row>
    <row r="35" spans="23:37" x14ac:dyDescent="0.2">
      <c r="W35" s="236"/>
      <c r="X35" s="19" t="s">
        <v>80</v>
      </c>
      <c r="Y35" s="31" t="s">
        <v>73</v>
      </c>
      <c r="Z35" s="32" t="s">
        <v>73</v>
      </c>
      <c r="AA35" s="32">
        <v>0</v>
      </c>
      <c r="AB35" s="33">
        <v>1200000</v>
      </c>
      <c r="AC35" s="32" t="s">
        <v>73</v>
      </c>
      <c r="AD35" s="32">
        <v>0</v>
      </c>
      <c r="AE35" s="32" t="s">
        <v>73</v>
      </c>
      <c r="AF35" s="32" t="s">
        <v>73</v>
      </c>
      <c r="AG35" s="32" t="s">
        <v>73</v>
      </c>
      <c r="AH35" s="32" t="s">
        <v>73</v>
      </c>
      <c r="AI35" s="34">
        <v>1200000</v>
      </c>
      <c r="AJ35" s="41">
        <f t="shared" si="2"/>
        <v>1200</v>
      </c>
      <c r="AK35" s="41">
        <f t="shared" si="3"/>
        <v>1200</v>
      </c>
    </row>
    <row r="36" spans="23:37" x14ac:dyDescent="0.2">
      <c r="W36" s="236"/>
      <c r="X36" s="19" t="s">
        <v>81</v>
      </c>
      <c r="Y36" s="31" t="s">
        <v>73</v>
      </c>
      <c r="Z36" s="32" t="s">
        <v>73</v>
      </c>
      <c r="AA36" s="32">
        <v>0</v>
      </c>
      <c r="AB36" s="33">
        <v>12000</v>
      </c>
      <c r="AC36" s="32" t="s">
        <v>73</v>
      </c>
      <c r="AD36" s="32">
        <v>0</v>
      </c>
      <c r="AE36" s="32" t="s">
        <v>73</v>
      </c>
      <c r="AF36" s="32" t="s">
        <v>73</v>
      </c>
      <c r="AG36" s="32" t="s">
        <v>73</v>
      </c>
      <c r="AH36" s="32" t="s">
        <v>73</v>
      </c>
      <c r="AI36" s="34">
        <v>12000</v>
      </c>
      <c r="AJ36" s="41">
        <f t="shared" si="2"/>
        <v>12</v>
      </c>
      <c r="AK36" s="41">
        <f t="shared" si="3"/>
        <v>12</v>
      </c>
    </row>
    <row r="37" spans="23:37" x14ac:dyDescent="0.2">
      <c r="W37" s="236"/>
      <c r="X37" s="19" t="s">
        <v>36</v>
      </c>
      <c r="Y37" s="31" t="s">
        <v>73</v>
      </c>
      <c r="Z37" s="32" t="s">
        <v>73</v>
      </c>
      <c r="AA37" s="32">
        <v>0</v>
      </c>
      <c r="AB37" s="33">
        <v>826000</v>
      </c>
      <c r="AC37" s="32" t="s">
        <v>73</v>
      </c>
      <c r="AD37" s="32">
        <v>0</v>
      </c>
      <c r="AE37" s="32" t="s">
        <v>73</v>
      </c>
      <c r="AF37" s="32" t="s">
        <v>73</v>
      </c>
      <c r="AG37" s="32" t="s">
        <v>73</v>
      </c>
      <c r="AH37" s="32" t="s">
        <v>73</v>
      </c>
      <c r="AI37" s="34">
        <v>826000</v>
      </c>
      <c r="AJ37" s="41">
        <f t="shared" si="2"/>
        <v>826</v>
      </c>
      <c r="AK37" s="41">
        <f t="shared" si="3"/>
        <v>826</v>
      </c>
    </row>
    <row r="38" spans="23:37" x14ac:dyDescent="0.2">
      <c r="W38" s="236"/>
      <c r="X38" s="19" t="s">
        <v>37</v>
      </c>
      <c r="Y38" s="31" t="s">
        <v>73</v>
      </c>
      <c r="Z38" s="32" t="s">
        <v>73</v>
      </c>
      <c r="AA38" s="32">
        <v>0</v>
      </c>
      <c r="AB38" s="33">
        <v>36000</v>
      </c>
      <c r="AC38" s="32" t="s">
        <v>73</v>
      </c>
      <c r="AD38" s="32">
        <v>0</v>
      </c>
      <c r="AE38" s="32" t="s">
        <v>73</v>
      </c>
      <c r="AF38" s="32" t="s">
        <v>73</v>
      </c>
      <c r="AG38" s="32" t="s">
        <v>73</v>
      </c>
      <c r="AH38" s="32" t="s">
        <v>73</v>
      </c>
      <c r="AI38" s="34">
        <v>36000</v>
      </c>
      <c r="AJ38" s="41">
        <f t="shared" si="2"/>
        <v>36</v>
      </c>
      <c r="AK38" s="41">
        <f t="shared" si="3"/>
        <v>36</v>
      </c>
    </row>
    <row r="39" spans="23:37" x14ac:dyDescent="0.2">
      <c r="W39" s="236"/>
      <c r="X39" s="19" t="s">
        <v>38</v>
      </c>
      <c r="Y39" s="31" t="s">
        <v>73</v>
      </c>
      <c r="Z39" s="32" t="s">
        <v>73</v>
      </c>
      <c r="AA39" s="33">
        <v>624000</v>
      </c>
      <c r="AB39" s="33">
        <v>1504640</v>
      </c>
      <c r="AC39" s="32" t="s">
        <v>73</v>
      </c>
      <c r="AD39" s="32">
        <v>0</v>
      </c>
      <c r="AE39" s="32" t="s">
        <v>73</v>
      </c>
      <c r="AF39" s="32" t="s">
        <v>73</v>
      </c>
      <c r="AG39" s="32" t="s">
        <v>73</v>
      </c>
      <c r="AH39" s="32" t="s">
        <v>73</v>
      </c>
      <c r="AI39" s="34">
        <v>2128640</v>
      </c>
      <c r="AJ39" s="41">
        <f t="shared" si="2"/>
        <v>1504.64</v>
      </c>
      <c r="AK39" s="41">
        <f t="shared" si="3"/>
        <v>625504.64</v>
      </c>
    </row>
    <row r="40" spans="23:37" x14ac:dyDescent="0.2">
      <c r="W40" s="236"/>
      <c r="X40" s="19" t="s">
        <v>39</v>
      </c>
      <c r="Y40" s="31" t="s">
        <v>73</v>
      </c>
      <c r="Z40" s="32" t="s">
        <v>73</v>
      </c>
      <c r="AA40" s="32">
        <v>0</v>
      </c>
      <c r="AB40" s="33">
        <v>21000</v>
      </c>
      <c r="AC40" s="32" t="s">
        <v>73</v>
      </c>
      <c r="AD40" s="32">
        <v>0</v>
      </c>
      <c r="AE40" s="32" t="s">
        <v>73</v>
      </c>
      <c r="AF40" s="32" t="s">
        <v>73</v>
      </c>
      <c r="AG40" s="32" t="s">
        <v>73</v>
      </c>
      <c r="AH40" s="32" t="s">
        <v>73</v>
      </c>
      <c r="AI40" s="34">
        <v>21000</v>
      </c>
      <c r="AJ40" s="41">
        <f t="shared" si="2"/>
        <v>21</v>
      </c>
      <c r="AK40" s="41">
        <f t="shared" si="3"/>
        <v>21</v>
      </c>
    </row>
    <row r="41" spans="23:37" x14ac:dyDescent="0.2">
      <c r="W41" s="236"/>
      <c r="X41" s="19" t="s">
        <v>82</v>
      </c>
      <c r="Y41" s="31" t="s">
        <v>73</v>
      </c>
      <c r="Z41" s="32" t="s">
        <v>73</v>
      </c>
      <c r="AA41" s="32">
        <v>0</v>
      </c>
      <c r="AB41" s="32">
        <v>0</v>
      </c>
      <c r="AC41" s="32" t="s">
        <v>73</v>
      </c>
      <c r="AD41" s="33">
        <v>350</v>
      </c>
      <c r="AE41" s="32" t="s">
        <v>73</v>
      </c>
      <c r="AF41" s="32" t="s">
        <v>73</v>
      </c>
      <c r="AG41" s="32" t="s">
        <v>73</v>
      </c>
      <c r="AH41" s="32" t="s">
        <v>73</v>
      </c>
      <c r="AI41" s="34">
        <v>350</v>
      </c>
      <c r="AJ41" s="41">
        <f t="shared" si="2"/>
        <v>0</v>
      </c>
      <c r="AK41" s="41">
        <f t="shared" si="3"/>
        <v>350</v>
      </c>
    </row>
    <row r="42" spans="23:37" ht="15" thickBot="1" x14ac:dyDescent="0.25">
      <c r="W42" s="236"/>
      <c r="X42" s="19" t="s">
        <v>83</v>
      </c>
      <c r="Y42" s="31" t="s">
        <v>73</v>
      </c>
      <c r="Z42" s="32" t="s">
        <v>73</v>
      </c>
      <c r="AA42" s="32">
        <v>0</v>
      </c>
      <c r="AB42" s="33">
        <v>657146520</v>
      </c>
      <c r="AC42" s="32" t="s">
        <v>73</v>
      </c>
      <c r="AD42" s="32">
        <v>0</v>
      </c>
      <c r="AE42" s="32" t="s">
        <v>73</v>
      </c>
      <c r="AF42" s="32" t="s">
        <v>73</v>
      </c>
      <c r="AG42" s="32" t="s">
        <v>73</v>
      </c>
      <c r="AH42" s="32" t="s">
        <v>73</v>
      </c>
      <c r="AI42" s="34">
        <v>657146520</v>
      </c>
      <c r="AJ42" s="41">
        <f t="shared" si="2"/>
        <v>657146.52</v>
      </c>
      <c r="AK42" s="41">
        <f t="shared" si="3"/>
        <v>657146.52</v>
      </c>
    </row>
    <row r="43" spans="23:37" ht="15" thickBot="1" x14ac:dyDescent="0.25">
      <c r="W43" s="236"/>
      <c r="X43" s="48" t="s">
        <v>65</v>
      </c>
      <c r="Y43" s="49" t="s">
        <v>73</v>
      </c>
      <c r="Z43" s="50" t="s">
        <v>73</v>
      </c>
      <c r="AA43" s="51">
        <v>624000</v>
      </c>
      <c r="AB43" s="51">
        <v>670207744</v>
      </c>
      <c r="AC43" s="50" t="s">
        <v>73</v>
      </c>
      <c r="AD43" s="51">
        <v>350</v>
      </c>
      <c r="AE43" s="50" t="s">
        <v>73</v>
      </c>
      <c r="AF43" s="50" t="s">
        <v>73</v>
      </c>
      <c r="AG43" s="50" t="s">
        <v>73</v>
      </c>
      <c r="AH43" s="50" t="s">
        <v>73</v>
      </c>
      <c r="AI43" s="52">
        <v>670832094.00000012</v>
      </c>
      <c r="AJ43" s="41">
        <f t="shared" si="2"/>
        <v>670207.74399999995</v>
      </c>
      <c r="AK43" s="41">
        <f t="shared" si="3"/>
        <v>1294557.7439999999</v>
      </c>
    </row>
    <row r="44" spans="23:37" x14ac:dyDescent="0.2">
      <c r="W44" s="238" t="s">
        <v>85</v>
      </c>
      <c r="X44" s="19" t="s">
        <v>72</v>
      </c>
      <c r="Y44" s="31" t="s">
        <v>73</v>
      </c>
      <c r="Z44" s="32" t="s">
        <v>73</v>
      </c>
      <c r="AA44" s="32">
        <v>0</v>
      </c>
      <c r="AB44" s="32">
        <v>0</v>
      </c>
      <c r="AC44" s="32" t="s">
        <v>73</v>
      </c>
      <c r="AD44" s="33">
        <v>49500</v>
      </c>
      <c r="AE44" s="32" t="s">
        <v>73</v>
      </c>
      <c r="AF44" s="32" t="s">
        <v>73</v>
      </c>
      <c r="AG44" s="32" t="s">
        <v>73</v>
      </c>
      <c r="AH44" s="32" t="s">
        <v>73</v>
      </c>
      <c r="AI44" s="34">
        <v>49500</v>
      </c>
      <c r="AJ44" s="41">
        <f>AB44/1000</f>
        <v>0</v>
      </c>
      <c r="AK44" s="41">
        <f t="shared" si="3"/>
        <v>49500</v>
      </c>
    </row>
    <row r="45" spans="23:37" x14ac:dyDescent="0.2">
      <c r="W45" s="236"/>
      <c r="X45" s="19" t="s">
        <v>74</v>
      </c>
      <c r="Y45" s="31" t="s">
        <v>73</v>
      </c>
      <c r="Z45" s="32" t="s">
        <v>73</v>
      </c>
      <c r="AA45" s="32">
        <v>0</v>
      </c>
      <c r="AB45" s="33">
        <v>121248622.99999999</v>
      </c>
      <c r="AC45" s="32" t="s">
        <v>73</v>
      </c>
      <c r="AD45" s="32">
        <v>0</v>
      </c>
      <c r="AE45" s="32" t="s">
        <v>73</v>
      </c>
      <c r="AF45" s="32" t="s">
        <v>73</v>
      </c>
      <c r="AG45" s="32" t="s">
        <v>73</v>
      </c>
      <c r="AH45" s="32" t="s">
        <v>73</v>
      </c>
      <c r="AI45" s="34">
        <v>121248622.99999999</v>
      </c>
      <c r="AJ45" s="41">
        <f t="shared" ref="AJ45:AJ62" si="4">AB45/1000</f>
        <v>121248.62299999999</v>
      </c>
      <c r="AK45" s="41">
        <f t="shared" si="3"/>
        <v>121248.62299999999</v>
      </c>
    </row>
    <row r="46" spans="23:37" x14ac:dyDescent="0.2">
      <c r="W46" s="236"/>
      <c r="X46" s="19" t="s">
        <v>75</v>
      </c>
      <c r="Y46" s="31" t="s">
        <v>73</v>
      </c>
      <c r="Z46" s="32" t="s">
        <v>73</v>
      </c>
      <c r="AA46" s="33">
        <v>4860</v>
      </c>
      <c r="AB46" s="33">
        <v>272747174</v>
      </c>
      <c r="AC46" s="32" t="s">
        <v>73</v>
      </c>
      <c r="AD46" s="33">
        <v>1717780</v>
      </c>
      <c r="AE46" s="32" t="s">
        <v>73</v>
      </c>
      <c r="AF46" s="32" t="s">
        <v>73</v>
      </c>
      <c r="AG46" s="32" t="s">
        <v>73</v>
      </c>
      <c r="AH46" s="32" t="s">
        <v>73</v>
      </c>
      <c r="AI46" s="34">
        <v>274469813.99999994</v>
      </c>
      <c r="AJ46" s="41">
        <f t="shared" si="4"/>
        <v>272747.174</v>
      </c>
      <c r="AK46" s="41">
        <f t="shared" si="3"/>
        <v>1995387.1740000001</v>
      </c>
    </row>
    <row r="47" spans="23:37" x14ac:dyDescent="0.2">
      <c r="W47" s="236"/>
      <c r="X47" s="19" t="s">
        <v>32</v>
      </c>
      <c r="Y47" s="31" t="s">
        <v>73</v>
      </c>
      <c r="Z47" s="32" t="s">
        <v>73</v>
      </c>
      <c r="AA47" s="33">
        <v>4500</v>
      </c>
      <c r="AB47" s="33">
        <v>36399600</v>
      </c>
      <c r="AC47" s="32" t="s">
        <v>73</v>
      </c>
      <c r="AD47" s="32">
        <v>0</v>
      </c>
      <c r="AE47" s="32" t="s">
        <v>73</v>
      </c>
      <c r="AF47" s="32" t="s">
        <v>73</v>
      </c>
      <c r="AG47" s="32" t="s">
        <v>73</v>
      </c>
      <c r="AH47" s="32" t="s">
        <v>73</v>
      </c>
      <c r="AI47" s="34">
        <v>36404100</v>
      </c>
      <c r="AJ47" s="41">
        <f t="shared" si="4"/>
        <v>36399.599999999999</v>
      </c>
      <c r="AK47" s="41">
        <f t="shared" si="3"/>
        <v>40899.599999999999</v>
      </c>
    </row>
    <row r="48" spans="23:37" x14ac:dyDescent="0.2">
      <c r="W48" s="236"/>
      <c r="X48" s="19" t="s">
        <v>76</v>
      </c>
      <c r="Y48" s="31" t="s">
        <v>73</v>
      </c>
      <c r="Z48" s="32" t="s">
        <v>73</v>
      </c>
      <c r="AA48" s="32">
        <v>0</v>
      </c>
      <c r="AB48" s="33">
        <v>37719398.999999993</v>
      </c>
      <c r="AC48" s="32" t="s">
        <v>73</v>
      </c>
      <c r="AD48" s="33">
        <v>44040</v>
      </c>
      <c r="AE48" s="32" t="s">
        <v>73</v>
      </c>
      <c r="AF48" s="32" t="s">
        <v>73</v>
      </c>
      <c r="AG48" s="32" t="s">
        <v>73</v>
      </c>
      <c r="AH48" s="32" t="s">
        <v>73</v>
      </c>
      <c r="AI48" s="34">
        <v>37763438.999999985</v>
      </c>
      <c r="AJ48" s="41">
        <f t="shared" si="4"/>
        <v>37719.39899999999</v>
      </c>
      <c r="AK48" s="41">
        <f t="shared" si="3"/>
        <v>81759.39899999999</v>
      </c>
    </row>
    <row r="49" spans="23:37" x14ac:dyDescent="0.2">
      <c r="W49" s="236"/>
      <c r="X49" s="19" t="s">
        <v>77</v>
      </c>
      <c r="Y49" s="31" t="s">
        <v>73</v>
      </c>
      <c r="Z49" s="32" t="s">
        <v>73</v>
      </c>
      <c r="AA49" s="32">
        <v>0</v>
      </c>
      <c r="AB49" s="33">
        <v>204456000.00000003</v>
      </c>
      <c r="AC49" s="32" t="s">
        <v>73</v>
      </c>
      <c r="AD49" s="32">
        <v>0</v>
      </c>
      <c r="AE49" s="32" t="s">
        <v>73</v>
      </c>
      <c r="AF49" s="32" t="s">
        <v>73</v>
      </c>
      <c r="AG49" s="32" t="s">
        <v>73</v>
      </c>
      <c r="AH49" s="32" t="s">
        <v>73</v>
      </c>
      <c r="AI49" s="34">
        <v>204456000.00000003</v>
      </c>
      <c r="AJ49" s="41">
        <f t="shared" si="4"/>
        <v>204456.00000000003</v>
      </c>
      <c r="AK49" s="41">
        <f t="shared" si="3"/>
        <v>204456.00000000003</v>
      </c>
    </row>
    <row r="50" spans="23:37" x14ac:dyDescent="0.2">
      <c r="W50" s="236"/>
      <c r="X50" s="19" t="s">
        <v>78</v>
      </c>
      <c r="Y50" s="31" t="s">
        <v>73</v>
      </c>
      <c r="Z50" s="32" t="s">
        <v>73</v>
      </c>
      <c r="AA50" s="32">
        <v>0</v>
      </c>
      <c r="AB50" s="33">
        <v>106911018</v>
      </c>
      <c r="AC50" s="32" t="s">
        <v>73</v>
      </c>
      <c r="AD50" s="32">
        <v>0</v>
      </c>
      <c r="AE50" s="32" t="s">
        <v>73</v>
      </c>
      <c r="AF50" s="32" t="s">
        <v>73</v>
      </c>
      <c r="AG50" s="32" t="s">
        <v>73</v>
      </c>
      <c r="AH50" s="32" t="s">
        <v>73</v>
      </c>
      <c r="AI50" s="34">
        <v>106911018</v>
      </c>
      <c r="AJ50" s="41">
        <f t="shared" si="4"/>
        <v>106911.018</v>
      </c>
      <c r="AK50" s="41">
        <f t="shared" si="3"/>
        <v>106911.018</v>
      </c>
    </row>
    <row r="51" spans="23:37" x14ac:dyDescent="0.2">
      <c r="W51" s="236"/>
      <c r="X51" s="19" t="s">
        <v>53</v>
      </c>
      <c r="Y51" s="31" t="s">
        <v>73</v>
      </c>
      <c r="Z51" s="32" t="s">
        <v>73</v>
      </c>
      <c r="AA51" s="33">
        <v>4509967</v>
      </c>
      <c r="AB51" s="33">
        <v>83085874</v>
      </c>
      <c r="AC51" s="32" t="s">
        <v>73</v>
      </c>
      <c r="AD51" s="32">
        <v>0</v>
      </c>
      <c r="AE51" s="32" t="s">
        <v>73</v>
      </c>
      <c r="AF51" s="32" t="s">
        <v>73</v>
      </c>
      <c r="AG51" s="32" t="s">
        <v>73</v>
      </c>
      <c r="AH51" s="32" t="s">
        <v>73</v>
      </c>
      <c r="AI51" s="34">
        <v>87595841</v>
      </c>
      <c r="AJ51" s="41">
        <f t="shared" si="4"/>
        <v>83085.873999999996</v>
      </c>
      <c r="AK51" s="41">
        <f t="shared" si="3"/>
        <v>4593052.8739999998</v>
      </c>
    </row>
    <row r="52" spans="23:37" x14ac:dyDescent="0.2">
      <c r="W52" s="236"/>
      <c r="X52" s="19" t="s">
        <v>79</v>
      </c>
      <c r="Y52" s="31" t="s">
        <v>73</v>
      </c>
      <c r="Z52" s="32" t="s">
        <v>73</v>
      </c>
      <c r="AA52" s="33">
        <v>45000</v>
      </c>
      <c r="AB52" s="33">
        <v>80771601</v>
      </c>
      <c r="AC52" s="32" t="s">
        <v>73</v>
      </c>
      <c r="AD52" s="32">
        <v>0</v>
      </c>
      <c r="AE52" s="32" t="s">
        <v>73</v>
      </c>
      <c r="AF52" s="32" t="s">
        <v>73</v>
      </c>
      <c r="AG52" s="32" t="s">
        <v>73</v>
      </c>
      <c r="AH52" s="32" t="s">
        <v>73</v>
      </c>
      <c r="AI52" s="34">
        <v>80816601</v>
      </c>
      <c r="AJ52" s="41">
        <f t="shared" si="4"/>
        <v>80771.600999999995</v>
      </c>
      <c r="AK52" s="41">
        <f t="shared" si="3"/>
        <v>125771.601</v>
      </c>
    </row>
    <row r="53" spans="23:37" x14ac:dyDescent="0.2">
      <c r="W53" s="236"/>
      <c r="X53" s="19" t="s">
        <v>34</v>
      </c>
      <c r="Y53" s="31" t="s">
        <v>73</v>
      </c>
      <c r="Z53" s="32" t="s">
        <v>73</v>
      </c>
      <c r="AA53" s="32">
        <v>0</v>
      </c>
      <c r="AB53" s="33">
        <v>57684960</v>
      </c>
      <c r="AC53" s="32" t="s">
        <v>73</v>
      </c>
      <c r="AD53" s="32">
        <v>0</v>
      </c>
      <c r="AE53" s="32" t="s">
        <v>73</v>
      </c>
      <c r="AF53" s="32" t="s">
        <v>73</v>
      </c>
      <c r="AG53" s="32" t="s">
        <v>73</v>
      </c>
      <c r="AH53" s="32" t="s">
        <v>73</v>
      </c>
      <c r="AI53" s="34">
        <v>57684960</v>
      </c>
      <c r="AJ53" s="41">
        <f t="shared" si="4"/>
        <v>57684.959999999999</v>
      </c>
      <c r="AK53" s="41">
        <f t="shared" si="3"/>
        <v>57684.959999999999</v>
      </c>
    </row>
    <row r="54" spans="23:37" x14ac:dyDescent="0.2">
      <c r="W54" s="236"/>
      <c r="X54" s="19" t="s">
        <v>80</v>
      </c>
      <c r="Y54" s="31" t="s">
        <v>73</v>
      </c>
      <c r="Z54" s="32" t="s">
        <v>73</v>
      </c>
      <c r="AA54" s="32">
        <v>0</v>
      </c>
      <c r="AB54" s="33">
        <v>88830000</v>
      </c>
      <c r="AC54" s="32" t="s">
        <v>73</v>
      </c>
      <c r="AD54" s="32">
        <v>0</v>
      </c>
      <c r="AE54" s="32" t="s">
        <v>73</v>
      </c>
      <c r="AF54" s="32" t="s">
        <v>73</v>
      </c>
      <c r="AG54" s="32" t="s">
        <v>73</v>
      </c>
      <c r="AH54" s="32" t="s">
        <v>73</v>
      </c>
      <c r="AI54" s="34">
        <v>88830000</v>
      </c>
      <c r="AJ54" s="41">
        <f t="shared" si="4"/>
        <v>88830</v>
      </c>
      <c r="AK54" s="41">
        <f t="shared" si="3"/>
        <v>88830</v>
      </c>
    </row>
    <row r="55" spans="23:37" x14ac:dyDescent="0.2">
      <c r="W55" s="236"/>
      <c r="X55" s="19" t="s">
        <v>81</v>
      </c>
      <c r="Y55" s="31" t="s">
        <v>73</v>
      </c>
      <c r="Z55" s="32" t="s">
        <v>73</v>
      </c>
      <c r="AA55" s="33">
        <v>1232585</v>
      </c>
      <c r="AB55" s="33">
        <v>47209000</v>
      </c>
      <c r="AC55" s="32" t="s">
        <v>73</v>
      </c>
      <c r="AD55" s="32">
        <v>0</v>
      </c>
      <c r="AE55" s="32" t="s">
        <v>73</v>
      </c>
      <c r="AF55" s="32" t="s">
        <v>73</v>
      </c>
      <c r="AG55" s="32" t="s">
        <v>73</v>
      </c>
      <c r="AH55" s="32" t="s">
        <v>73</v>
      </c>
      <c r="AI55" s="34">
        <v>48441585</v>
      </c>
      <c r="AJ55" s="41">
        <f t="shared" si="4"/>
        <v>47209</v>
      </c>
      <c r="AK55" s="41">
        <f t="shared" si="3"/>
        <v>1279794</v>
      </c>
    </row>
    <row r="56" spans="23:37" x14ac:dyDescent="0.2">
      <c r="W56" s="236"/>
      <c r="X56" s="19" t="s">
        <v>36</v>
      </c>
      <c r="Y56" s="31" t="s">
        <v>73</v>
      </c>
      <c r="Z56" s="32" t="s">
        <v>73</v>
      </c>
      <c r="AA56" s="32">
        <v>0</v>
      </c>
      <c r="AB56" s="33">
        <v>111091932</v>
      </c>
      <c r="AC56" s="32" t="s">
        <v>73</v>
      </c>
      <c r="AD56" s="32">
        <v>0</v>
      </c>
      <c r="AE56" s="32" t="s">
        <v>73</v>
      </c>
      <c r="AF56" s="32" t="s">
        <v>73</v>
      </c>
      <c r="AG56" s="32" t="s">
        <v>73</v>
      </c>
      <c r="AH56" s="32" t="s">
        <v>73</v>
      </c>
      <c r="AI56" s="34">
        <v>111091932</v>
      </c>
      <c r="AJ56" s="41">
        <f t="shared" si="4"/>
        <v>111091.932</v>
      </c>
      <c r="AK56" s="41">
        <f t="shared" si="3"/>
        <v>111091.932</v>
      </c>
    </row>
    <row r="57" spans="23:37" x14ac:dyDescent="0.2">
      <c r="W57" s="236"/>
      <c r="X57" s="19" t="s">
        <v>37</v>
      </c>
      <c r="Y57" s="31" t="s">
        <v>73</v>
      </c>
      <c r="Z57" s="32" t="s">
        <v>73</v>
      </c>
      <c r="AA57" s="32">
        <v>0</v>
      </c>
      <c r="AB57" s="33">
        <v>92170000</v>
      </c>
      <c r="AC57" s="32" t="s">
        <v>73</v>
      </c>
      <c r="AD57" s="32">
        <v>0</v>
      </c>
      <c r="AE57" s="32" t="s">
        <v>73</v>
      </c>
      <c r="AF57" s="32" t="s">
        <v>73</v>
      </c>
      <c r="AG57" s="32" t="s">
        <v>73</v>
      </c>
      <c r="AH57" s="32" t="s">
        <v>73</v>
      </c>
      <c r="AI57" s="34">
        <v>92170000</v>
      </c>
      <c r="AJ57" s="41">
        <f t="shared" si="4"/>
        <v>92170</v>
      </c>
      <c r="AK57" s="41">
        <f t="shared" si="3"/>
        <v>92170</v>
      </c>
    </row>
    <row r="58" spans="23:37" x14ac:dyDescent="0.2">
      <c r="W58" s="236"/>
      <c r="X58" s="19" t="s">
        <v>38</v>
      </c>
      <c r="Y58" s="31" t="s">
        <v>73</v>
      </c>
      <c r="Z58" s="32" t="s">
        <v>73</v>
      </c>
      <c r="AA58" s="33">
        <v>40970929</v>
      </c>
      <c r="AB58" s="33">
        <v>5180000</v>
      </c>
      <c r="AC58" s="32" t="s">
        <v>73</v>
      </c>
      <c r="AD58" s="32">
        <v>0</v>
      </c>
      <c r="AE58" s="32" t="s">
        <v>73</v>
      </c>
      <c r="AF58" s="32" t="s">
        <v>73</v>
      </c>
      <c r="AG58" s="32" t="s">
        <v>73</v>
      </c>
      <c r="AH58" s="32" t="s">
        <v>73</v>
      </c>
      <c r="AI58" s="34">
        <v>46150929.000000007</v>
      </c>
      <c r="AJ58" s="41">
        <f t="shared" si="4"/>
        <v>5180</v>
      </c>
      <c r="AK58" s="41">
        <f t="shared" si="3"/>
        <v>40976109</v>
      </c>
    </row>
    <row r="59" spans="23:37" x14ac:dyDescent="0.2">
      <c r="W59" s="236"/>
      <c r="X59" s="19" t="s">
        <v>39</v>
      </c>
      <c r="Y59" s="31" t="s">
        <v>73</v>
      </c>
      <c r="Z59" s="32" t="s">
        <v>73</v>
      </c>
      <c r="AA59" s="32">
        <v>0</v>
      </c>
      <c r="AB59" s="33">
        <v>66160000</v>
      </c>
      <c r="AC59" s="32" t="s">
        <v>73</v>
      </c>
      <c r="AD59" s="33">
        <v>574615</v>
      </c>
      <c r="AE59" s="32" t="s">
        <v>73</v>
      </c>
      <c r="AF59" s="32" t="s">
        <v>73</v>
      </c>
      <c r="AG59" s="32" t="s">
        <v>73</v>
      </c>
      <c r="AH59" s="32" t="s">
        <v>73</v>
      </c>
      <c r="AI59" s="34">
        <v>66734615</v>
      </c>
      <c r="AJ59" s="41">
        <f t="shared" si="4"/>
        <v>66160</v>
      </c>
      <c r="AK59" s="41">
        <f t="shared" si="3"/>
        <v>640775</v>
      </c>
    </row>
    <row r="60" spans="23:37" x14ac:dyDescent="0.2">
      <c r="W60" s="236"/>
      <c r="X60" s="19" t="s">
        <v>82</v>
      </c>
      <c r="Y60" s="31" t="s">
        <v>73</v>
      </c>
      <c r="Z60" s="32" t="s">
        <v>73</v>
      </c>
      <c r="AA60" s="33">
        <v>153720</v>
      </c>
      <c r="AB60" s="32">
        <v>0</v>
      </c>
      <c r="AC60" s="32" t="s">
        <v>73</v>
      </c>
      <c r="AD60" s="33">
        <v>158399.99999999997</v>
      </c>
      <c r="AE60" s="32" t="s">
        <v>73</v>
      </c>
      <c r="AF60" s="32" t="s">
        <v>73</v>
      </c>
      <c r="AG60" s="32" t="s">
        <v>73</v>
      </c>
      <c r="AH60" s="32" t="s">
        <v>73</v>
      </c>
      <c r="AI60" s="34">
        <v>312120</v>
      </c>
      <c r="AJ60" s="41">
        <f t="shared" si="4"/>
        <v>0</v>
      </c>
      <c r="AK60" s="41">
        <f t="shared" si="3"/>
        <v>312120</v>
      </c>
    </row>
    <row r="61" spans="23:37" ht="15" thickBot="1" x14ac:dyDescent="0.25">
      <c r="W61" s="236"/>
      <c r="X61" s="19" t="s">
        <v>83</v>
      </c>
      <c r="Y61" s="31" t="s">
        <v>73</v>
      </c>
      <c r="Z61" s="32" t="s">
        <v>73</v>
      </c>
      <c r="AA61" s="32">
        <v>0</v>
      </c>
      <c r="AB61" s="33">
        <v>4300256</v>
      </c>
      <c r="AC61" s="32" t="s">
        <v>73</v>
      </c>
      <c r="AD61" s="32">
        <v>0</v>
      </c>
      <c r="AE61" s="32" t="s">
        <v>73</v>
      </c>
      <c r="AF61" s="32" t="s">
        <v>73</v>
      </c>
      <c r="AG61" s="32" t="s">
        <v>73</v>
      </c>
      <c r="AH61" s="32" t="s">
        <v>73</v>
      </c>
      <c r="AI61" s="34">
        <v>4300256</v>
      </c>
      <c r="AJ61" s="41">
        <f t="shared" si="4"/>
        <v>4300.2560000000003</v>
      </c>
      <c r="AK61" s="41">
        <f t="shared" si="3"/>
        <v>4300.2560000000003</v>
      </c>
    </row>
    <row r="62" spans="23:37" ht="15" thickBot="1" x14ac:dyDescent="0.25">
      <c r="W62" s="236"/>
      <c r="X62" s="103" t="s">
        <v>65</v>
      </c>
      <c r="Y62" s="104" t="s">
        <v>73</v>
      </c>
      <c r="Z62" s="104" t="s">
        <v>73</v>
      </c>
      <c r="AA62" s="105">
        <v>46921560.999999985</v>
      </c>
      <c r="AB62" s="105">
        <v>1415965437.0000007</v>
      </c>
      <c r="AC62" s="104" t="s">
        <v>73</v>
      </c>
      <c r="AD62" s="105">
        <v>2544334.9999999991</v>
      </c>
      <c r="AE62" s="104" t="s">
        <v>73</v>
      </c>
      <c r="AF62" s="104" t="s">
        <v>73</v>
      </c>
      <c r="AG62" s="104" t="s">
        <v>73</v>
      </c>
      <c r="AH62" s="104" t="s">
        <v>73</v>
      </c>
      <c r="AI62" s="105">
        <v>1465431333.0000005</v>
      </c>
      <c r="AJ62" s="106">
        <f t="shared" si="4"/>
        <v>1415965.4370000006</v>
      </c>
      <c r="AK62" s="41">
        <f t="shared" si="3"/>
        <v>50881861.436999984</v>
      </c>
    </row>
    <row r="63" spans="23:37" x14ac:dyDescent="0.2">
      <c r="W63" s="238" t="s">
        <v>86</v>
      </c>
      <c r="X63" s="19" t="s">
        <v>72</v>
      </c>
      <c r="Y63" s="31" t="s">
        <v>73</v>
      </c>
      <c r="Z63" s="32" t="s">
        <v>73</v>
      </c>
      <c r="AA63" s="32">
        <v>0</v>
      </c>
      <c r="AB63" s="33">
        <v>21969100</v>
      </c>
      <c r="AC63" s="32">
        <v>0</v>
      </c>
      <c r="AD63" s="32">
        <v>0</v>
      </c>
      <c r="AE63" s="32" t="s">
        <v>73</v>
      </c>
      <c r="AF63" s="32" t="s">
        <v>73</v>
      </c>
      <c r="AG63" s="32" t="s">
        <v>73</v>
      </c>
      <c r="AH63" s="32" t="s">
        <v>73</v>
      </c>
      <c r="AI63" s="34">
        <v>21969100</v>
      </c>
      <c r="AJ63" s="41">
        <f>(AB63+AC63)/1000</f>
        <v>21969.1</v>
      </c>
      <c r="AK63" s="41">
        <f>AJ63+AA63+AD63</f>
        <v>21969.1</v>
      </c>
    </row>
    <row r="64" spans="23:37" x14ac:dyDescent="0.2">
      <c r="W64" s="236"/>
      <c r="X64" s="19" t="s">
        <v>74</v>
      </c>
      <c r="Y64" s="31" t="s">
        <v>73</v>
      </c>
      <c r="Z64" s="32" t="s">
        <v>73</v>
      </c>
      <c r="AA64" s="32">
        <v>0</v>
      </c>
      <c r="AB64" s="33">
        <v>25307185.999999996</v>
      </c>
      <c r="AC64" s="32">
        <v>0</v>
      </c>
      <c r="AD64" s="32">
        <v>0</v>
      </c>
      <c r="AE64" s="32" t="s">
        <v>73</v>
      </c>
      <c r="AF64" s="32" t="s">
        <v>73</v>
      </c>
      <c r="AG64" s="32" t="s">
        <v>73</v>
      </c>
      <c r="AH64" s="32" t="s">
        <v>73</v>
      </c>
      <c r="AI64" s="34">
        <v>25307185.999999996</v>
      </c>
      <c r="AJ64" s="41">
        <f t="shared" ref="AJ64:AJ81" si="5">(AB64+AC64)/1000</f>
        <v>25307.185999999998</v>
      </c>
      <c r="AK64" s="41">
        <f t="shared" ref="AK64:AK81" si="6">AJ64+AA64+AD64</f>
        <v>25307.185999999998</v>
      </c>
    </row>
    <row r="65" spans="23:37" x14ac:dyDescent="0.2">
      <c r="W65" s="236"/>
      <c r="X65" s="19" t="s">
        <v>75</v>
      </c>
      <c r="Y65" s="31" t="s">
        <v>73</v>
      </c>
      <c r="Z65" s="32" t="s">
        <v>73</v>
      </c>
      <c r="AA65" s="32">
        <v>0</v>
      </c>
      <c r="AB65" s="33">
        <v>20547665.000000004</v>
      </c>
      <c r="AC65" s="32">
        <v>0</v>
      </c>
      <c r="AD65" s="32">
        <v>0</v>
      </c>
      <c r="AE65" s="32" t="s">
        <v>73</v>
      </c>
      <c r="AF65" s="32" t="s">
        <v>73</v>
      </c>
      <c r="AG65" s="32" t="s">
        <v>73</v>
      </c>
      <c r="AH65" s="32" t="s">
        <v>73</v>
      </c>
      <c r="AI65" s="34">
        <v>20547665.000000004</v>
      </c>
      <c r="AJ65" s="41">
        <f t="shared" si="5"/>
        <v>20547.665000000005</v>
      </c>
      <c r="AK65" s="41">
        <f t="shared" si="6"/>
        <v>20547.665000000005</v>
      </c>
    </row>
    <row r="66" spans="23:37" x14ac:dyDescent="0.2">
      <c r="W66" s="236"/>
      <c r="X66" s="19" t="s">
        <v>32</v>
      </c>
      <c r="Y66" s="31" t="s">
        <v>73</v>
      </c>
      <c r="Z66" s="32" t="s">
        <v>73</v>
      </c>
      <c r="AA66" s="33">
        <v>324</v>
      </c>
      <c r="AB66" s="33">
        <v>20625309.999999996</v>
      </c>
      <c r="AC66" s="32">
        <v>0</v>
      </c>
      <c r="AD66" s="32">
        <v>0</v>
      </c>
      <c r="AE66" s="32" t="s">
        <v>73</v>
      </c>
      <c r="AF66" s="32" t="s">
        <v>73</v>
      </c>
      <c r="AG66" s="32" t="s">
        <v>73</v>
      </c>
      <c r="AH66" s="32" t="s">
        <v>73</v>
      </c>
      <c r="AI66" s="34">
        <v>20625633.999999996</v>
      </c>
      <c r="AJ66" s="41">
        <f t="shared" si="5"/>
        <v>20625.309999999998</v>
      </c>
      <c r="AK66" s="41">
        <f t="shared" si="6"/>
        <v>20949.309999999998</v>
      </c>
    </row>
    <row r="67" spans="23:37" x14ac:dyDescent="0.2">
      <c r="W67" s="236"/>
      <c r="X67" s="19" t="s">
        <v>76</v>
      </c>
      <c r="Y67" s="31" t="s">
        <v>73</v>
      </c>
      <c r="Z67" s="32" t="s">
        <v>73</v>
      </c>
      <c r="AA67" s="32">
        <v>0</v>
      </c>
      <c r="AB67" s="33">
        <v>22429839.999999996</v>
      </c>
      <c r="AC67" s="33">
        <v>4320</v>
      </c>
      <c r="AD67" s="33">
        <v>28584</v>
      </c>
      <c r="AE67" s="32" t="s">
        <v>73</v>
      </c>
      <c r="AF67" s="32" t="s">
        <v>73</v>
      </c>
      <c r="AG67" s="32" t="s">
        <v>73</v>
      </c>
      <c r="AH67" s="32" t="s">
        <v>73</v>
      </c>
      <c r="AI67" s="34">
        <v>22462744.000000007</v>
      </c>
      <c r="AJ67" s="41">
        <f t="shared" si="5"/>
        <v>22434.159999999996</v>
      </c>
      <c r="AK67" s="41">
        <f t="shared" si="6"/>
        <v>51018.159999999996</v>
      </c>
    </row>
    <row r="68" spans="23:37" x14ac:dyDescent="0.2">
      <c r="W68" s="236"/>
      <c r="X68" s="19" t="s">
        <v>77</v>
      </c>
      <c r="Y68" s="31" t="s">
        <v>73</v>
      </c>
      <c r="Z68" s="32" t="s">
        <v>73</v>
      </c>
      <c r="AA68" s="32">
        <v>0</v>
      </c>
      <c r="AB68" s="33">
        <v>8950312.9999999963</v>
      </c>
      <c r="AC68" s="32">
        <v>0</v>
      </c>
      <c r="AD68" s="32">
        <v>0</v>
      </c>
      <c r="AE68" s="32" t="s">
        <v>73</v>
      </c>
      <c r="AF68" s="32" t="s">
        <v>73</v>
      </c>
      <c r="AG68" s="32" t="s">
        <v>73</v>
      </c>
      <c r="AH68" s="32" t="s">
        <v>73</v>
      </c>
      <c r="AI68" s="34">
        <v>8950312.9999999963</v>
      </c>
      <c r="AJ68" s="41">
        <f t="shared" si="5"/>
        <v>8950.3129999999965</v>
      </c>
      <c r="AK68" s="41">
        <f t="shared" si="6"/>
        <v>8950.3129999999965</v>
      </c>
    </row>
    <row r="69" spans="23:37" x14ac:dyDescent="0.2">
      <c r="W69" s="236"/>
      <c r="X69" s="19" t="s">
        <v>78</v>
      </c>
      <c r="Y69" s="31" t="s">
        <v>73</v>
      </c>
      <c r="Z69" s="32" t="s">
        <v>73</v>
      </c>
      <c r="AA69" s="32">
        <v>0</v>
      </c>
      <c r="AB69" s="33">
        <v>30069610.999999996</v>
      </c>
      <c r="AC69" s="32">
        <v>0</v>
      </c>
      <c r="AD69" s="32">
        <v>0</v>
      </c>
      <c r="AE69" s="32" t="s">
        <v>73</v>
      </c>
      <c r="AF69" s="32" t="s">
        <v>73</v>
      </c>
      <c r="AG69" s="32" t="s">
        <v>73</v>
      </c>
      <c r="AH69" s="32" t="s">
        <v>73</v>
      </c>
      <c r="AI69" s="34">
        <v>30069610.999999996</v>
      </c>
      <c r="AJ69" s="41">
        <f t="shared" si="5"/>
        <v>30069.610999999997</v>
      </c>
      <c r="AK69" s="41">
        <f t="shared" si="6"/>
        <v>30069.610999999997</v>
      </c>
    </row>
    <row r="70" spans="23:37" x14ac:dyDescent="0.2">
      <c r="W70" s="236"/>
      <c r="X70" s="19" t="s">
        <v>53</v>
      </c>
      <c r="Y70" s="31" t="s">
        <v>73</v>
      </c>
      <c r="Z70" s="32" t="s">
        <v>73</v>
      </c>
      <c r="AA70" s="33">
        <v>195069</v>
      </c>
      <c r="AB70" s="33">
        <v>88992028</v>
      </c>
      <c r="AC70" s="32">
        <v>0</v>
      </c>
      <c r="AD70" s="33">
        <v>492</v>
      </c>
      <c r="AE70" s="32" t="s">
        <v>73</v>
      </c>
      <c r="AF70" s="32" t="s">
        <v>73</v>
      </c>
      <c r="AG70" s="32" t="s">
        <v>73</v>
      </c>
      <c r="AH70" s="32" t="s">
        <v>73</v>
      </c>
      <c r="AI70" s="34">
        <v>89187588.99999997</v>
      </c>
      <c r="AJ70" s="41">
        <f t="shared" si="5"/>
        <v>88992.028000000006</v>
      </c>
      <c r="AK70" s="41">
        <f t="shared" si="6"/>
        <v>284553.02799999999</v>
      </c>
    </row>
    <row r="71" spans="23:37" x14ac:dyDescent="0.2">
      <c r="W71" s="236"/>
      <c r="X71" s="19" t="s">
        <v>79</v>
      </c>
      <c r="Y71" s="31" t="s">
        <v>73</v>
      </c>
      <c r="Z71" s="32" t="s">
        <v>73</v>
      </c>
      <c r="AA71" s="33">
        <v>3240</v>
      </c>
      <c r="AB71" s="33">
        <v>10916669.000000002</v>
      </c>
      <c r="AC71" s="32">
        <v>0</v>
      </c>
      <c r="AD71" s="32">
        <v>0</v>
      </c>
      <c r="AE71" s="32" t="s">
        <v>73</v>
      </c>
      <c r="AF71" s="32" t="s">
        <v>73</v>
      </c>
      <c r="AG71" s="32" t="s">
        <v>73</v>
      </c>
      <c r="AH71" s="32" t="s">
        <v>73</v>
      </c>
      <c r="AI71" s="34">
        <v>10919909.000000002</v>
      </c>
      <c r="AJ71" s="41">
        <f t="shared" si="5"/>
        <v>10916.669000000002</v>
      </c>
      <c r="AK71" s="41">
        <f t="shared" si="6"/>
        <v>14156.669000000002</v>
      </c>
    </row>
    <row r="72" spans="23:37" x14ac:dyDescent="0.2">
      <c r="W72" s="236"/>
      <c r="X72" s="19" t="s">
        <v>34</v>
      </c>
      <c r="Y72" s="31" t="s">
        <v>73</v>
      </c>
      <c r="Z72" s="32" t="s">
        <v>73</v>
      </c>
      <c r="AA72" s="32">
        <v>0</v>
      </c>
      <c r="AB72" s="33">
        <v>11675593.000000002</v>
      </c>
      <c r="AC72" s="32">
        <v>0</v>
      </c>
      <c r="AD72" s="32">
        <v>0</v>
      </c>
      <c r="AE72" s="32" t="s">
        <v>73</v>
      </c>
      <c r="AF72" s="32" t="s">
        <v>73</v>
      </c>
      <c r="AG72" s="32" t="s">
        <v>73</v>
      </c>
      <c r="AH72" s="32" t="s">
        <v>73</v>
      </c>
      <c r="AI72" s="34">
        <v>11675593.000000002</v>
      </c>
      <c r="AJ72" s="41">
        <f t="shared" si="5"/>
        <v>11675.593000000003</v>
      </c>
      <c r="AK72" s="41">
        <f t="shared" si="6"/>
        <v>11675.593000000003</v>
      </c>
    </row>
    <row r="73" spans="23:37" x14ac:dyDescent="0.2">
      <c r="W73" s="236"/>
      <c r="X73" s="19" t="s">
        <v>80</v>
      </c>
      <c r="Y73" s="31" t="s">
        <v>73</v>
      </c>
      <c r="Z73" s="32" t="s">
        <v>73</v>
      </c>
      <c r="AA73" s="32">
        <v>0</v>
      </c>
      <c r="AB73" s="33">
        <v>7481299.9999999991</v>
      </c>
      <c r="AC73" s="32">
        <v>0</v>
      </c>
      <c r="AD73" s="32">
        <v>0</v>
      </c>
      <c r="AE73" s="32" t="s">
        <v>73</v>
      </c>
      <c r="AF73" s="32" t="s">
        <v>73</v>
      </c>
      <c r="AG73" s="32" t="s">
        <v>73</v>
      </c>
      <c r="AH73" s="32" t="s">
        <v>73</v>
      </c>
      <c r="AI73" s="34">
        <v>7481299.9999999991</v>
      </c>
      <c r="AJ73" s="41">
        <f t="shared" si="5"/>
        <v>7481.2999999999993</v>
      </c>
      <c r="AK73" s="41">
        <f t="shared" si="6"/>
        <v>7481.2999999999993</v>
      </c>
    </row>
    <row r="74" spans="23:37" x14ac:dyDescent="0.2">
      <c r="W74" s="236"/>
      <c r="X74" s="19" t="s">
        <v>81</v>
      </c>
      <c r="Y74" s="31" t="s">
        <v>73</v>
      </c>
      <c r="Z74" s="32" t="s">
        <v>73</v>
      </c>
      <c r="AA74" s="33">
        <v>620</v>
      </c>
      <c r="AB74" s="33">
        <v>13041031.999999998</v>
      </c>
      <c r="AC74" s="32">
        <v>0</v>
      </c>
      <c r="AD74" s="32">
        <v>0</v>
      </c>
      <c r="AE74" s="32" t="s">
        <v>73</v>
      </c>
      <c r="AF74" s="32" t="s">
        <v>73</v>
      </c>
      <c r="AG74" s="32" t="s">
        <v>73</v>
      </c>
      <c r="AH74" s="32" t="s">
        <v>73</v>
      </c>
      <c r="AI74" s="34">
        <v>13041652</v>
      </c>
      <c r="AJ74" s="41">
        <f t="shared" si="5"/>
        <v>13041.031999999997</v>
      </c>
      <c r="AK74" s="41">
        <f t="shared" si="6"/>
        <v>13661.031999999997</v>
      </c>
    </row>
    <row r="75" spans="23:37" x14ac:dyDescent="0.2">
      <c r="W75" s="236"/>
      <c r="X75" s="19" t="s">
        <v>36</v>
      </c>
      <c r="Y75" s="31" t="s">
        <v>73</v>
      </c>
      <c r="Z75" s="32" t="s">
        <v>73</v>
      </c>
      <c r="AA75" s="32">
        <v>0</v>
      </c>
      <c r="AB75" s="33">
        <v>8705310.9999999981</v>
      </c>
      <c r="AC75" s="32">
        <v>0</v>
      </c>
      <c r="AD75" s="32">
        <v>0</v>
      </c>
      <c r="AE75" s="32" t="s">
        <v>73</v>
      </c>
      <c r="AF75" s="32" t="s">
        <v>73</v>
      </c>
      <c r="AG75" s="32" t="s">
        <v>73</v>
      </c>
      <c r="AH75" s="32" t="s">
        <v>73</v>
      </c>
      <c r="AI75" s="34">
        <v>8705310.9999999981</v>
      </c>
      <c r="AJ75" s="41">
        <f t="shared" si="5"/>
        <v>8705.3109999999979</v>
      </c>
      <c r="AK75" s="41">
        <f t="shared" si="6"/>
        <v>8705.3109999999979</v>
      </c>
    </row>
    <row r="76" spans="23:37" x14ac:dyDescent="0.2">
      <c r="W76" s="236"/>
      <c r="X76" s="19" t="s">
        <v>37</v>
      </c>
      <c r="Y76" s="31" t="s">
        <v>73</v>
      </c>
      <c r="Z76" s="32" t="s">
        <v>73</v>
      </c>
      <c r="AA76" s="32">
        <v>0</v>
      </c>
      <c r="AB76" s="33">
        <v>16117165.000000004</v>
      </c>
      <c r="AC76" s="32">
        <v>0</v>
      </c>
      <c r="AD76" s="32">
        <v>0</v>
      </c>
      <c r="AE76" s="32" t="s">
        <v>73</v>
      </c>
      <c r="AF76" s="32" t="s">
        <v>73</v>
      </c>
      <c r="AG76" s="32" t="s">
        <v>73</v>
      </c>
      <c r="AH76" s="32" t="s">
        <v>73</v>
      </c>
      <c r="AI76" s="34">
        <v>16117165.000000004</v>
      </c>
      <c r="AJ76" s="41">
        <f t="shared" si="5"/>
        <v>16117.165000000005</v>
      </c>
      <c r="AK76" s="41">
        <f t="shared" si="6"/>
        <v>16117.165000000005</v>
      </c>
    </row>
    <row r="77" spans="23:37" x14ac:dyDescent="0.2">
      <c r="W77" s="236"/>
      <c r="X77" s="19" t="s">
        <v>38</v>
      </c>
      <c r="Y77" s="31" t="s">
        <v>73</v>
      </c>
      <c r="Z77" s="32" t="s">
        <v>73</v>
      </c>
      <c r="AA77" s="33">
        <v>96000</v>
      </c>
      <c r="AB77" s="33">
        <v>17768553.000000004</v>
      </c>
      <c r="AC77" s="32">
        <v>0</v>
      </c>
      <c r="AD77" s="32">
        <v>0</v>
      </c>
      <c r="AE77" s="32" t="s">
        <v>73</v>
      </c>
      <c r="AF77" s="32" t="s">
        <v>73</v>
      </c>
      <c r="AG77" s="32" t="s">
        <v>73</v>
      </c>
      <c r="AH77" s="32" t="s">
        <v>73</v>
      </c>
      <c r="AI77" s="34">
        <v>17864553.000000004</v>
      </c>
      <c r="AJ77" s="41">
        <f t="shared" si="5"/>
        <v>17768.553000000004</v>
      </c>
      <c r="AK77" s="41">
        <f t="shared" si="6"/>
        <v>113768.553</v>
      </c>
    </row>
    <row r="78" spans="23:37" x14ac:dyDescent="0.2">
      <c r="W78" s="236"/>
      <c r="X78" s="19" t="s">
        <v>39</v>
      </c>
      <c r="Y78" s="31" t="s">
        <v>73</v>
      </c>
      <c r="Z78" s="32" t="s">
        <v>73</v>
      </c>
      <c r="AA78" s="32">
        <v>0</v>
      </c>
      <c r="AB78" s="33">
        <v>4369079.9999999981</v>
      </c>
      <c r="AC78" s="32">
        <v>0</v>
      </c>
      <c r="AD78" s="32">
        <v>0</v>
      </c>
      <c r="AE78" s="32" t="s">
        <v>73</v>
      </c>
      <c r="AF78" s="32" t="s">
        <v>73</v>
      </c>
      <c r="AG78" s="32" t="s">
        <v>73</v>
      </c>
      <c r="AH78" s="32" t="s">
        <v>73</v>
      </c>
      <c r="AI78" s="34">
        <v>4369079.9999999981</v>
      </c>
      <c r="AJ78" s="41">
        <f t="shared" si="5"/>
        <v>4369.0799999999981</v>
      </c>
      <c r="AK78" s="41">
        <f t="shared" si="6"/>
        <v>4369.0799999999981</v>
      </c>
    </row>
    <row r="79" spans="23:37" x14ac:dyDescent="0.2">
      <c r="W79" s="236"/>
      <c r="X79" s="19" t="s">
        <v>82</v>
      </c>
      <c r="Y79" s="31" t="s">
        <v>73</v>
      </c>
      <c r="Z79" s="32" t="s">
        <v>73</v>
      </c>
      <c r="AA79" s="33">
        <v>7194</v>
      </c>
      <c r="AB79" s="33">
        <v>16363500</v>
      </c>
      <c r="AC79" s="32">
        <v>0</v>
      </c>
      <c r="AD79" s="33">
        <v>4066.0000000000005</v>
      </c>
      <c r="AE79" s="32" t="s">
        <v>73</v>
      </c>
      <c r="AF79" s="32" t="s">
        <v>73</v>
      </c>
      <c r="AG79" s="32" t="s">
        <v>73</v>
      </c>
      <c r="AH79" s="32" t="s">
        <v>73</v>
      </c>
      <c r="AI79" s="34">
        <v>16374760</v>
      </c>
      <c r="AJ79" s="41">
        <f t="shared" si="5"/>
        <v>16363.5</v>
      </c>
      <c r="AK79" s="41">
        <f t="shared" si="6"/>
        <v>27623.5</v>
      </c>
    </row>
    <row r="80" spans="23:37" ht="15" thickBot="1" x14ac:dyDescent="0.25">
      <c r="W80" s="236"/>
      <c r="X80" s="19" t="s">
        <v>83</v>
      </c>
      <c r="Y80" s="31" t="s">
        <v>73</v>
      </c>
      <c r="Z80" s="32" t="s">
        <v>73</v>
      </c>
      <c r="AA80" s="32">
        <v>0</v>
      </c>
      <c r="AB80" s="33">
        <v>7348472.0000000009</v>
      </c>
      <c r="AC80" s="32">
        <v>0</v>
      </c>
      <c r="AD80" s="33">
        <v>6</v>
      </c>
      <c r="AE80" s="32" t="s">
        <v>73</v>
      </c>
      <c r="AF80" s="32" t="s">
        <v>73</v>
      </c>
      <c r="AG80" s="32" t="s">
        <v>73</v>
      </c>
      <c r="AH80" s="32" t="s">
        <v>73</v>
      </c>
      <c r="AI80" s="34">
        <v>7348478.0000000009</v>
      </c>
      <c r="AJ80" s="41">
        <f t="shared" si="5"/>
        <v>7348.4720000000007</v>
      </c>
      <c r="AK80" s="41">
        <f t="shared" si="6"/>
        <v>7354.4720000000007</v>
      </c>
    </row>
    <row r="81" spans="23:37" ht="15" thickBot="1" x14ac:dyDescent="0.25">
      <c r="W81" s="236"/>
      <c r="X81" s="48" t="s">
        <v>65</v>
      </c>
      <c r="Y81" s="49" t="s">
        <v>73</v>
      </c>
      <c r="Z81" s="50" t="s">
        <v>73</v>
      </c>
      <c r="AA81" s="51">
        <v>302446.99999999994</v>
      </c>
      <c r="AB81" s="51">
        <v>352677727.9999997</v>
      </c>
      <c r="AC81" s="51">
        <v>4320</v>
      </c>
      <c r="AD81" s="51">
        <v>33148</v>
      </c>
      <c r="AE81" s="50" t="s">
        <v>73</v>
      </c>
      <c r="AF81" s="50" t="s">
        <v>73</v>
      </c>
      <c r="AG81" s="50" t="s">
        <v>73</v>
      </c>
      <c r="AH81" s="50" t="s">
        <v>73</v>
      </c>
      <c r="AI81" s="53">
        <v>353017643</v>
      </c>
      <c r="AJ81" s="41">
        <f t="shared" si="5"/>
        <v>352682.04799999972</v>
      </c>
      <c r="AK81" s="41">
        <f t="shared" si="6"/>
        <v>688277.04799999972</v>
      </c>
    </row>
    <row r="82" spans="23:37" x14ac:dyDescent="0.2">
      <c r="W82" s="238" t="s">
        <v>46</v>
      </c>
      <c r="X82" s="19" t="s">
        <v>72</v>
      </c>
      <c r="Y82" s="31" t="s">
        <v>73</v>
      </c>
      <c r="Z82" s="32" t="s">
        <v>73</v>
      </c>
      <c r="AA82" s="32">
        <v>0</v>
      </c>
      <c r="AB82" s="33">
        <v>426755.00000000006</v>
      </c>
      <c r="AC82" s="32" t="s">
        <v>73</v>
      </c>
      <c r="AD82" s="32" t="s">
        <v>73</v>
      </c>
      <c r="AE82" s="32" t="s">
        <v>73</v>
      </c>
      <c r="AF82" s="32" t="s">
        <v>73</v>
      </c>
      <c r="AG82" s="32" t="s">
        <v>73</v>
      </c>
      <c r="AH82" s="32" t="s">
        <v>73</v>
      </c>
      <c r="AI82" s="34">
        <v>426755.00000000006</v>
      </c>
      <c r="AJ82" s="41">
        <f>AB82/1000</f>
        <v>426.75500000000005</v>
      </c>
      <c r="AK82" s="41">
        <f>AJ82+AA82</f>
        <v>426.75500000000005</v>
      </c>
    </row>
    <row r="83" spans="23:37" x14ac:dyDescent="0.2">
      <c r="W83" s="236"/>
      <c r="X83" s="19" t="s">
        <v>74</v>
      </c>
      <c r="Y83" s="31" t="s">
        <v>73</v>
      </c>
      <c r="Z83" s="32" t="s">
        <v>73</v>
      </c>
      <c r="AA83" s="32">
        <v>0</v>
      </c>
      <c r="AB83" s="33">
        <v>583998</v>
      </c>
      <c r="AC83" s="32" t="s">
        <v>73</v>
      </c>
      <c r="AD83" s="32" t="s">
        <v>73</v>
      </c>
      <c r="AE83" s="32" t="s">
        <v>73</v>
      </c>
      <c r="AF83" s="32" t="s">
        <v>73</v>
      </c>
      <c r="AG83" s="32" t="s">
        <v>73</v>
      </c>
      <c r="AH83" s="32" t="s">
        <v>73</v>
      </c>
      <c r="AI83" s="34">
        <v>583998</v>
      </c>
      <c r="AJ83" s="41">
        <f t="shared" ref="AJ83:AJ100" si="7">AB83/1000</f>
        <v>583.99800000000005</v>
      </c>
      <c r="AK83" s="41">
        <f t="shared" ref="AK83:AK99" si="8">AJ83+AA83</f>
        <v>583.99800000000005</v>
      </c>
    </row>
    <row r="84" spans="23:37" x14ac:dyDescent="0.2">
      <c r="W84" s="236"/>
      <c r="X84" s="19" t="s">
        <v>75</v>
      </c>
      <c r="Y84" s="31" t="s">
        <v>73</v>
      </c>
      <c r="Z84" s="32" t="s">
        <v>73</v>
      </c>
      <c r="AA84" s="32">
        <v>0</v>
      </c>
      <c r="AB84" s="33">
        <v>795342.99999999988</v>
      </c>
      <c r="AC84" s="32" t="s">
        <v>73</v>
      </c>
      <c r="AD84" s="32" t="s">
        <v>73</v>
      </c>
      <c r="AE84" s="32" t="s">
        <v>73</v>
      </c>
      <c r="AF84" s="32" t="s">
        <v>73</v>
      </c>
      <c r="AG84" s="32" t="s">
        <v>73</v>
      </c>
      <c r="AH84" s="32" t="s">
        <v>73</v>
      </c>
      <c r="AI84" s="34">
        <v>795342.99999999988</v>
      </c>
      <c r="AJ84" s="41">
        <f t="shared" si="7"/>
        <v>795.34299999999985</v>
      </c>
      <c r="AK84" s="41">
        <f t="shared" si="8"/>
        <v>795.34299999999985</v>
      </c>
    </row>
    <row r="85" spans="23:37" x14ac:dyDescent="0.2">
      <c r="W85" s="236"/>
      <c r="X85" s="19" t="s">
        <v>32</v>
      </c>
      <c r="Y85" s="31" t="s">
        <v>73</v>
      </c>
      <c r="Z85" s="32" t="s">
        <v>73</v>
      </c>
      <c r="AA85" s="32">
        <v>0</v>
      </c>
      <c r="AB85" s="33">
        <v>1307082.9999999998</v>
      </c>
      <c r="AC85" s="32" t="s">
        <v>73</v>
      </c>
      <c r="AD85" s="32" t="s">
        <v>73</v>
      </c>
      <c r="AE85" s="32" t="s">
        <v>73</v>
      </c>
      <c r="AF85" s="32" t="s">
        <v>73</v>
      </c>
      <c r="AG85" s="32" t="s">
        <v>73</v>
      </c>
      <c r="AH85" s="32" t="s">
        <v>73</v>
      </c>
      <c r="AI85" s="34">
        <v>1307082.9999999998</v>
      </c>
      <c r="AJ85" s="41">
        <f t="shared" si="7"/>
        <v>1307.0829999999999</v>
      </c>
      <c r="AK85" s="41">
        <f t="shared" si="8"/>
        <v>1307.0829999999999</v>
      </c>
    </row>
    <row r="86" spans="23:37" x14ac:dyDescent="0.2">
      <c r="W86" s="236"/>
      <c r="X86" s="19" t="s">
        <v>76</v>
      </c>
      <c r="Y86" s="31" t="s">
        <v>73</v>
      </c>
      <c r="Z86" s="32" t="s">
        <v>73</v>
      </c>
      <c r="AA86" s="32">
        <v>0</v>
      </c>
      <c r="AB86" s="33">
        <v>1071179.9999999995</v>
      </c>
      <c r="AC86" s="32" t="s">
        <v>73</v>
      </c>
      <c r="AD86" s="32" t="s">
        <v>73</v>
      </c>
      <c r="AE86" s="32" t="s">
        <v>73</v>
      </c>
      <c r="AF86" s="32" t="s">
        <v>73</v>
      </c>
      <c r="AG86" s="32" t="s">
        <v>73</v>
      </c>
      <c r="AH86" s="32" t="s">
        <v>73</v>
      </c>
      <c r="AI86" s="34">
        <v>1071179.9999999995</v>
      </c>
      <c r="AJ86" s="41">
        <f t="shared" si="7"/>
        <v>1071.1799999999996</v>
      </c>
      <c r="AK86" s="41">
        <f t="shared" si="8"/>
        <v>1071.1799999999996</v>
      </c>
    </row>
    <row r="87" spans="23:37" x14ac:dyDescent="0.2">
      <c r="W87" s="236"/>
      <c r="X87" s="19" t="s">
        <v>77</v>
      </c>
      <c r="Y87" s="31" t="s">
        <v>73</v>
      </c>
      <c r="Z87" s="32" t="s">
        <v>73</v>
      </c>
      <c r="AA87" s="32">
        <v>0</v>
      </c>
      <c r="AB87" s="33">
        <v>4500</v>
      </c>
      <c r="AC87" s="32" t="s">
        <v>73</v>
      </c>
      <c r="AD87" s="32" t="s">
        <v>73</v>
      </c>
      <c r="AE87" s="32" t="s">
        <v>73</v>
      </c>
      <c r="AF87" s="32" t="s">
        <v>73</v>
      </c>
      <c r="AG87" s="32" t="s">
        <v>73</v>
      </c>
      <c r="AH87" s="32" t="s">
        <v>73</v>
      </c>
      <c r="AI87" s="34">
        <v>4500</v>
      </c>
      <c r="AJ87" s="41">
        <f t="shared" si="7"/>
        <v>4.5</v>
      </c>
      <c r="AK87" s="41">
        <f t="shared" si="8"/>
        <v>4.5</v>
      </c>
    </row>
    <row r="88" spans="23:37" x14ac:dyDescent="0.2">
      <c r="W88" s="236"/>
      <c r="X88" s="19" t="s">
        <v>78</v>
      </c>
      <c r="Y88" s="31" t="s">
        <v>73</v>
      </c>
      <c r="Z88" s="32" t="s">
        <v>73</v>
      </c>
      <c r="AA88" s="32">
        <v>0</v>
      </c>
      <c r="AB88" s="33">
        <v>1058942</v>
      </c>
      <c r="AC88" s="32" t="s">
        <v>73</v>
      </c>
      <c r="AD88" s="32" t="s">
        <v>73</v>
      </c>
      <c r="AE88" s="32" t="s">
        <v>73</v>
      </c>
      <c r="AF88" s="32" t="s">
        <v>73</v>
      </c>
      <c r="AG88" s="32" t="s">
        <v>73</v>
      </c>
      <c r="AH88" s="32" t="s">
        <v>73</v>
      </c>
      <c r="AI88" s="34">
        <v>1058942</v>
      </c>
      <c r="AJ88" s="41">
        <f t="shared" si="7"/>
        <v>1058.942</v>
      </c>
      <c r="AK88" s="41">
        <f t="shared" si="8"/>
        <v>1058.942</v>
      </c>
    </row>
    <row r="89" spans="23:37" x14ac:dyDescent="0.2">
      <c r="W89" s="236"/>
      <c r="X89" s="19" t="s">
        <v>53</v>
      </c>
      <c r="Y89" s="31" t="s">
        <v>73</v>
      </c>
      <c r="Z89" s="32" t="s">
        <v>73</v>
      </c>
      <c r="AA89" s="33">
        <v>14</v>
      </c>
      <c r="AB89" s="33">
        <v>1476799.0000000002</v>
      </c>
      <c r="AC89" s="32" t="s">
        <v>73</v>
      </c>
      <c r="AD89" s="32" t="s">
        <v>73</v>
      </c>
      <c r="AE89" s="32" t="s">
        <v>73</v>
      </c>
      <c r="AF89" s="32" t="s">
        <v>73</v>
      </c>
      <c r="AG89" s="32" t="s">
        <v>73</v>
      </c>
      <c r="AH89" s="32" t="s">
        <v>73</v>
      </c>
      <c r="AI89" s="34">
        <v>1476813</v>
      </c>
      <c r="AJ89" s="41">
        <f t="shared" si="7"/>
        <v>1476.7990000000002</v>
      </c>
      <c r="AK89" s="41">
        <f t="shared" si="8"/>
        <v>1490.7990000000002</v>
      </c>
    </row>
    <row r="90" spans="23:37" x14ac:dyDescent="0.2">
      <c r="W90" s="236"/>
      <c r="X90" s="19" t="s">
        <v>79</v>
      </c>
      <c r="Y90" s="31" t="s">
        <v>73</v>
      </c>
      <c r="Z90" s="32" t="s">
        <v>73</v>
      </c>
      <c r="AA90" s="32">
        <v>0</v>
      </c>
      <c r="AB90" s="33">
        <v>209500</v>
      </c>
      <c r="AC90" s="32" t="s">
        <v>73</v>
      </c>
      <c r="AD90" s="32" t="s">
        <v>73</v>
      </c>
      <c r="AE90" s="32" t="s">
        <v>73</v>
      </c>
      <c r="AF90" s="32" t="s">
        <v>73</v>
      </c>
      <c r="AG90" s="32" t="s">
        <v>73</v>
      </c>
      <c r="AH90" s="32" t="s">
        <v>73</v>
      </c>
      <c r="AI90" s="34">
        <v>209500</v>
      </c>
      <c r="AJ90" s="41">
        <f t="shared" si="7"/>
        <v>209.5</v>
      </c>
      <c r="AK90" s="41">
        <f t="shared" si="8"/>
        <v>209.5</v>
      </c>
    </row>
    <row r="91" spans="23:37" x14ac:dyDescent="0.2">
      <c r="W91" s="236"/>
      <c r="X91" s="19" t="s">
        <v>34</v>
      </c>
      <c r="Y91" s="31" t="s">
        <v>73</v>
      </c>
      <c r="Z91" s="32" t="s">
        <v>73</v>
      </c>
      <c r="AA91" s="32">
        <v>0</v>
      </c>
      <c r="AB91" s="33">
        <v>236752</v>
      </c>
      <c r="AC91" s="32" t="s">
        <v>73</v>
      </c>
      <c r="AD91" s="32" t="s">
        <v>73</v>
      </c>
      <c r="AE91" s="32" t="s">
        <v>73</v>
      </c>
      <c r="AF91" s="32" t="s">
        <v>73</v>
      </c>
      <c r="AG91" s="32" t="s">
        <v>73</v>
      </c>
      <c r="AH91" s="32" t="s">
        <v>73</v>
      </c>
      <c r="AI91" s="34">
        <v>236752</v>
      </c>
      <c r="AJ91" s="41">
        <f t="shared" si="7"/>
        <v>236.75200000000001</v>
      </c>
      <c r="AK91" s="41">
        <f t="shared" si="8"/>
        <v>236.75200000000001</v>
      </c>
    </row>
    <row r="92" spans="23:37" x14ac:dyDescent="0.2">
      <c r="W92" s="236"/>
      <c r="X92" s="19" t="s">
        <v>80</v>
      </c>
      <c r="Y92" s="31" t="s">
        <v>73</v>
      </c>
      <c r="Z92" s="32" t="s">
        <v>73</v>
      </c>
      <c r="AA92" s="32">
        <v>0</v>
      </c>
      <c r="AB92" s="32">
        <v>0</v>
      </c>
      <c r="AC92" s="32" t="s">
        <v>73</v>
      </c>
      <c r="AD92" s="32" t="s">
        <v>73</v>
      </c>
      <c r="AE92" s="32" t="s">
        <v>73</v>
      </c>
      <c r="AF92" s="32" t="s">
        <v>73</v>
      </c>
      <c r="AG92" s="32" t="s">
        <v>73</v>
      </c>
      <c r="AH92" s="32" t="s">
        <v>73</v>
      </c>
      <c r="AI92" s="35" t="s">
        <v>73</v>
      </c>
      <c r="AJ92" s="41">
        <f t="shared" si="7"/>
        <v>0</v>
      </c>
      <c r="AK92" s="41">
        <f t="shared" si="8"/>
        <v>0</v>
      </c>
    </row>
    <row r="93" spans="23:37" x14ac:dyDescent="0.2">
      <c r="W93" s="236"/>
      <c r="X93" s="19" t="s">
        <v>81</v>
      </c>
      <c r="Y93" s="31" t="s">
        <v>73</v>
      </c>
      <c r="Z93" s="32" t="s">
        <v>73</v>
      </c>
      <c r="AA93" s="32">
        <v>0</v>
      </c>
      <c r="AB93" s="33">
        <v>162800</v>
      </c>
      <c r="AC93" s="32" t="s">
        <v>73</v>
      </c>
      <c r="AD93" s="32" t="s">
        <v>73</v>
      </c>
      <c r="AE93" s="32" t="s">
        <v>73</v>
      </c>
      <c r="AF93" s="32" t="s">
        <v>73</v>
      </c>
      <c r="AG93" s="32" t="s">
        <v>73</v>
      </c>
      <c r="AH93" s="32" t="s">
        <v>73</v>
      </c>
      <c r="AI93" s="34">
        <v>162800</v>
      </c>
      <c r="AJ93" s="41">
        <f t="shared" si="7"/>
        <v>162.80000000000001</v>
      </c>
      <c r="AK93" s="41">
        <f t="shared" si="8"/>
        <v>162.80000000000001</v>
      </c>
    </row>
    <row r="94" spans="23:37" x14ac:dyDescent="0.2">
      <c r="W94" s="236"/>
      <c r="X94" s="19" t="s">
        <v>36</v>
      </c>
      <c r="Y94" s="31" t="s">
        <v>73</v>
      </c>
      <c r="Z94" s="32" t="s">
        <v>73</v>
      </c>
      <c r="AA94" s="32">
        <v>0</v>
      </c>
      <c r="AB94" s="33">
        <v>3528172.9999999995</v>
      </c>
      <c r="AC94" s="32" t="s">
        <v>73</v>
      </c>
      <c r="AD94" s="32" t="s">
        <v>73</v>
      </c>
      <c r="AE94" s="32" t="s">
        <v>73</v>
      </c>
      <c r="AF94" s="107" t="s">
        <v>73</v>
      </c>
      <c r="AG94" s="32" t="s">
        <v>73</v>
      </c>
      <c r="AH94" s="32" t="s">
        <v>73</v>
      </c>
      <c r="AI94" s="34">
        <v>3528172.9999999995</v>
      </c>
      <c r="AJ94" s="41">
        <f t="shared" si="7"/>
        <v>3528.1729999999993</v>
      </c>
      <c r="AK94" s="41">
        <f t="shared" si="8"/>
        <v>3528.1729999999993</v>
      </c>
    </row>
    <row r="95" spans="23:37" x14ac:dyDescent="0.2">
      <c r="W95" s="236"/>
      <c r="X95" s="19" t="s">
        <v>37</v>
      </c>
      <c r="Y95" s="31" t="s">
        <v>73</v>
      </c>
      <c r="Z95" s="32" t="s">
        <v>73</v>
      </c>
      <c r="AA95" s="32">
        <v>0</v>
      </c>
      <c r="AB95" s="33">
        <v>58910</v>
      </c>
      <c r="AC95" s="32" t="s">
        <v>73</v>
      </c>
      <c r="AD95" s="32" t="s">
        <v>73</v>
      </c>
      <c r="AE95" s="32" t="s">
        <v>73</v>
      </c>
      <c r="AF95" s="32" t="s">
        <v>73</v>
      </c>
      <c r="AG95" s="32" t="s">
        <v>73</v>
      </c>
      <c r="AH95" s="32" t="s">
        <v>73</v>
      </c>
      <c r="AI95" s="34">
        <v>58910</v>
      </c>
      <c r="AJ95" s="41">
        <f t="shared" si="7"/>
        <v>58.91</v>
      </c>
      <c r="AK95" s="41">
        <f t="shared" si="8"/>
        <v>58.91</v>
      </c>
    </row>
    <row r="96" spans="23:37" x14ac:dyDescent="0.2">
      <c r="W96" s="236"/>
      <c r="X96" s="19" t="s">
        <v>38</v>
      </c>
      <c r="Y96" s="31" t="s">
        <v>73</v>
      </c>
      <c r="Z96" s="32" t="s">
        <v>73</v>
      </c>
      <c r="AA96" s="32">
        <v>0</v>
      </c>
      <c r="AB96" s="33">
        <v>770224</v>
      </c>
      <c r="AC96" s="32" t="s">
        <v>73</v>
      </c>
      <c r="AD96" s="32" t="s">
        <v>73</v>
      </c>
      <c r="AE96" s="32" t="s">
        <v>73</v>
      </c>
      <c r="AF96" s="32" t="s">
        <v>73</v>
      </c>
      <c r="AG96" s="32" t="s">
        <v>73</v>
      </c>
      <c r="AH96" s="32" t="s">
        <v>73</v>
      </c>
      <c r="AI96" s="34">
        <v>770224</v>
      </c>
      <c r="AJ96" s="41">
        <f t="shared" si="7"/>
        <v>770.22400000000005</v>
      </c>
      <c r="AK96" s="41">
        <f t="shared" si="8"/>
        <v>770.22400000000005</v>
      </c>
    </row>
    <row r="97" spans="23:37" x14ac:dyDescent="0.2">
      <c r="W97" s="236"/>
      <c r="X97" s="19" t="s">
        <v>39</v>
      </c>
      <c r="Y97" s="31" t="s">
        <v>73</v>
      </c>
      <c r="Z97" s="32" t="s">
        <v>73</v>
      </c>
      <c r="AA97" s="32">
        <v>0</v>
      </c>
      <c r="AB97" s="33">
        <v>160820</v>
      </c>
      <c r="AC97" s="32" t="s">
        <v>73</v>
      </c>
      <c r="AD97" s="32" t="s">
        <v>73</v>
      </c>
      <c r="AE97" s="32" t="s">
        <v>73</v>
      </c>
      <c r="AF97" s="32" t="s">
        <v>73</v>
      </c>
      <c r="AG97" s="32" t="s">
        <v>73</v>
      </c>
      <c r="AH97" s="32" t="s">
        <v>73</v>
      </c>
      <c r="AI97" s="34">
        <v>160820</v>
      </c>
      <c r="AJ97" s="41">
        <f t="shared" si="7"/>
        <v>160.82</v>
      </c>
      <c r="AK97" s="41">
        <f t="shared" si="8"/>
        <v>160.82</v>
      </c>
    </row>
    <row r="98" spans="23:37" x14ac:dyDescent="0.2">
      <c r="W98" s="236"/>
      <c r="X98" s="19" t="s">
        <v>82</v>
      </c>
      <c r="Y98" s="31" t="s">
        <v>73</v>
      </c>
      <c r="Z98" s="32" t="s">
        <v>73</v>
      </c>
      <c r="AA98" s="32">
        <v>0</v>
      </c>
      <c r="AB98" s="33">
        <v>280299.99999999994</v>
      </c>
      <c r="AC98" s="32" t="s">
        <v>73</v>
      </c>
      <c r="AD98" s="32" t="s">
        <v>73</v>
      </c>
      <c r="AE98" s="32" t="s">
        <v>73</v>
      </c>
      <c r="AF98" s="32" t="s">
        <v>73</v>
      </c>
      <c r="AG98" s="32" t="s">
        <v>73</v>
      </c>
      <c r="AH98" s="32" t="s">
        <v>73</v>
      </c>
      <c r="AI98" s="34">
        <v>280299.99999999994</v>
      </c>
      <c r="AJ98" s="41">
        <f t="shared" si="7"/>
        <v>280.29999999999995</v>
      </c>
      <c r="AK98" s="41">
        <f t="shared" si="8"/>
        <v>280.29999999999995</v>
      </c>
    </row>
    <row r="99" spans="23:37" ht="15" thickBot="1" x14ac:dyDescent="0.25">
      <c r="W99" s="236"/>
      <c r="X99" s="19" t="s">
        <v>83</v>
      </c>
      <c r="Y99" s="31" t="s">
        <v>73</v>
      </c>
      <c r="Z99" s="32" t="s">
        <v>73</v>
      </c>
      <c r="AA99" s="32">
        <v>0</v>
      </c>
      <c r="AB99" s="33">
        <v>2933806.9999999995</v>
      </c>
      <c r="AC99" s="32" t="s">
        <v>73</v>
      </c>
      <c r="AD99" s="32" t="s">
        <v>73</v>
      </c>
      <c r="AE99" s="32" t="s">
        <v>73</v>
      </c>
      <c r="AF99" s="32" t="s">
        <v>73</v>
      </c>
      <c r="AG99" s="32" t="s">
        <v>73</v>
      </c>
      <c r="AH99" s="32" t="s">
        <v>73</v>
      </c>
      <c r="AI99" s="34">
        <v>2933806.9999999995</v>
      </c>
      <c r="AJ99" s="41">
        <f t="shared" si="7"/>
        <v>2933.8069999999993</v>
      </c>
      <c r="AK99" s="41">
        <f t="shared" si="8"/>
        <v>2933.8069999999993</v>
      </c>
    </row>
    <row r="100" spans="23:37" ht="15" thickBot="1" x14ac:dyDescent="0.25">
      <c r="W100" s="236"/>
      <c r="X100" s="48" t="s">
        <v>65</v>
      </c>
      <c r="Y100" s="49" t="s">
        <v>73</v>
      </c>
      <c r="Z100" s="50" t="s">
        <v>73</v>
      </c>
      <c r="AA100" s="51">
        <v>14</v>
      </c>
      <c r="AB100" s="51">
        <v>15065885.999999994</v>
      </c>
      <c r="AC100" s="50" t="s">
        <v>73</v>
      </c>
      <c r="AD100" s="50" t="s">
        <v>73</v>
      </c>
      <c r="AE100" s="50" t="s">
        <v>73</v>
      </c>
      <c r="AF100" s="50" t="s">
        <v>73</v>
      </c>
      <c r="AG100" s="50" t="s">
        <v>73</v>
      </c>
      <c r="AH100" s="50" t="s">
        <v>73</v>
      </c>
      <c r="AI100" s="108">
        <v>15065900.000000009</v>
      </c>
      <c r="AJ100" s="109">
        <f t="shared" si="7"/>
        <v>15065.885999999995</v>
      </c>
      <c r="AK100" s="106">
        <f>AJ100+AA100</f>
        <v>15079.885999999995</v>
      </c>
    </row>
    <row r="101" spans="23:37" x14ac:dyDescent="0.2">
      <c r="W101" s="238" t="s">
        <v>47</v>
      </c>
      <c r="X101" s="19" t="s">
        <v>72</v>
      </c>
      <c r="Y101" s="31" t="s">
        <v>73</v>
      </c>
      <c r="Z101" s="32" t="s">
        <v>73</v>
      </c>
      <c r="AA101" s="32" t="s">
        <v>73</v>
      </c>
      <c r="AB101" s="32" t="s">
        <v>73</v>
      </c>
      <c r="AC101" s="33">
        <v>79699.999999999985</v>
      </c>
      <c r="AD101" s="32">
        <v>0</v>
      </c>
      <c r="AE101" s="32" t="s">
        <v>73</v>
      </c>
      <c r="AF101" s="33">
        <v>30</v>
      </c>
      <c r="AG101" s="32" t="s">
        <v>73</v>
      </c>
      <c r="AH101" s="32" t="s">
        <v>73</v>
      </c>
      <c r="AI101" s="34">
        <v>79729.999999999985</v>
      </c>
      <c r="AJ101" s="41">
        <f>AC101/1000</f>
        <v>79.699999999999989</v>
      </c>
      <c r="AK101" s="41">
        <f>AJ101+AD101</f>
        <v>79.699999999999989</v>
      </c>
    </row>
    <row r="102" spans="23:37" x14ac:dyDescent="0.2">
      <c r="W102" s="236"/>
      <c r="X102" s="19" t="s">
        <v>74</v>
      </c>
      <c r="Y102" s="31" t="s">
        <v>73</v>
      </c>
      <c r="Z102" s="32" t="s">
        <v>73</v>
      </c>
      <c r="AA102" s="32" t="s">
        <v>73</v>
      </c>
      <c r="AB102" s="32" t="s">
        <v>73</v>
      </c>
      <c r="AC102" s="33">
        <v>64334.000000000015</v>
      </c>
      <c r="AD102" s="32">
        <v>0</v>
      </c>
      <c r="AE102" s="32" t="s">
        <v>73</v>
      </c>
      <c r="AF102" s="33">
        <v>463.99999999999994</v>
      </c>
      <c r="AG102" s="32" t="s">
        <v>73</v>
      </c>
      <c r="AH102" s="32" t="s">
        <v>73</v>
      </c>
      <c r="AI102" s="34">
        <v>64798</v>
      </c>
      <c r="AJ102" s="41">
        <f t="shared" ref="AJ102:AJ119" si="9">AC102/1000</f>
        <v>64.334000000000017</v>
      </c>
      <c r="AK102" s="41">
        <f t="shared" ref="AK102:AK119" si="10">AJ102+AD102</f>
        <v>64.334000000000017</v>
      </c>
    </row>
    <row r="103" spans="23:37" x14ac:dyDescent="0.2">
      <c r="W103" s="236"/>
      <c r="X103" s="19" t="s">
        <v>75</v>
      </c>
      <c r="Y103" s="31" t="s">
        <v>73</v>
      </c>
      <c r="Z103" s="32" t="s">
        <v>73</v>
      </c>
      <c r="AA103" s="32" t="s">
        <v>73</v>
      </c>
      <c r="AB103" s="32" t="s">
        <v>73</v>
      </c>
      <c r="AC103" s="33">
        <v>546458</v>
      </c>
      <c r="AD103" s="33">
        <v>120</v>
      </c>
      <c r="AE103" s="32" t="s">
        <v>73</v>
      </c>
      <c r="AF103" s="33">
        <v>5760</v>
      </c>
      <c r="AG103" s="32" t="s">
        <v>73</v>
      </c>
      <c r="AH103" s="32" t="s">
        <v>73</v>
      </c>
      <c r="AI103" s="34">
        <v>552338</v>
      </c>
      <c r="AJ103" s="41">
        <f t="shared" si="9"/>
        <v>546.45799999999997</v>
      </c>
      <c r="AK103" s="41">
        <f t="shared" si="10"/>
        <v>666.45799999999997</v>
      </c>
    </row>
    <row r="104" spans="23:37" x14ac:dyDescent="0.2">
      <c r="W104" s="236"/>
      <c r="X104" s="19" t="s">
        <v>32</v>
      </c>
      <c r="Y104" s="31" t="s">
        <v>73</v>
      </c>
      <c r="Z104" s="32" t="s">
        <v>73</v>
      </c>
      <c r="AA104" s="32" t="s">
        <v>73</v>
      </c>
      <c r="AB104" s="32" t="s">
        <v>73</v>
      </c>
      <c r="AC104" s="33">
        <v>113192.00000000001</v>
      </c>
      <c r="AD104" s="32">
        <v>0</v>
      </c>
      <c r="AE104" s="32" t="s">
        <v>73</v>
      </c>
      <c r="AF104" s="33">
        <v>17064</v>
      </c>
      <c r="AG104" s="32" t="s">
        <v>73</v>
      </c>
      <c r="AH104" s="32" t="s">
        <v>73</v>
      </c>
      <c r="AI104" s="34">
        <v>130256</v>
      </c>
      <c r="AJ104" s="41">
        <f t="shared" si="9"/>
        <v>113.19200000000002</v>
      </c>
      <c r="AK104" s="41">
        <f t="shared" si="10"/>
        <v>113.19200000000002</v>
      </c>
    </row>
    <row r="105" spans="23:37" x14ac:dyDescent="0.2">
      <c r="W105" s="236"/>
      <c r="X105" s="19" t="s">
        <v>76</v>
      </c>
      <c r="Y105" s="31" t="s">
        <v>73</v>
      </c>
      <c r="Z105" s="32" t="s">
        <v>73</v>
      </c>
      <c r="AA105" s="32" t="s">
        <v>73</v>
      </c>
      <c r="AB105" s="32" t="s">
        <v>73</v>
      </c>
      <c r="AC105" s="33">
        <v>293843.00000000006</v>
      </c>
      <c r="AD105" s="33">
        <v>60</v>
      </c>
      <c r="AE105" s="32" t="s">
        <v>73</v>
      </c>
      <c r="AF105" s="32">
        <v>0</v>
      </c>
      <c r="AG105" s="32" t="s">
        <v>73</v>
      </c>
      <c r="AH105" s="32" t="s">
        <v>73</v>
      </c>
      <c r="AI105" s="34">
        <v>293903.00000000006</v>
      </c>
      <c r="AJ105" s="41">
        <f t="shared" si="9"/>
        <v>293.84300000000007</v>
      </c>
      <c r="AK105" s="41">
        <f t="shared" si="10"/>
        <v>353.84300000000007</v>
      </c>
    </row>
    <row r="106" spans="23:37" x14ac:dyDescent="0.2">
      <c r="W106" s="236"/>
      <c r="X106" s="19" t="s">
        <v>77</v>
      </c>
      <c r="Y106" s="31" t="s">
        <v>73</v>
      </c>
      <c r="Z106" s="32" t="s">
        <v>73</v>
      </c>
      <c r="AA106" s="32" t="s">
        <v>73</v>
      </c>
      <c r="AB106" s="32" t="s">
        <v>73</v>
      </c>
      <c r="AC106" s="33">
        <v>51754.000000000007</v>
      </c>
      <c r="AD106" s="33">
        <v>102</v>
      </c>
      <c r="AE106" s="32" t="s">
        <v>73</v>
      </c>
      <c r="AF106" s="33">
        <v>1000</v>
      </c>
      <c r="AG106" s="32" t="s">
        <v>73</v>
      </c>
      <c r="AH106" s="32" t="s">
        <v>73</v>
      </c>
      <c r="AI106" s="34">
        <v>52856</v>
      </c>
      <c r="AJ106" s="41">
        <f t="shared" si="9"/>
        <v>51.754000000000005</v>
      </c>
      <c r="AK106" s="41">
        <f t="shared" si="10"/>
        <v>153.75400000000002</v>
      </c>
    </row>
    <row r="107" spans="23:37" x14ac:dyDescent="0.2">
      <c r="W107" s="236"/>
      <c r="X107" s="19" t="s">
        <v>78</v>
      </c>
      <c r="Y107" s="31" t="s">
        <v>73</v>
      </c>
      <c r="Z107" s="32" t="s">
        <v>73</v>
      </c>
      <c r="AA107" s="32" t="s">
        <v>73</v>
      </c>
      <c r="AB107" s="32" t="s">
        <v>73</v>
      </c>
      <c r="AC107" s="33">
        <v>114714</v>
      </c>
      <c r="AD107" s="32">
        <v>0</v>
      </c>
      <c r="AE107" s="32" t="s">
        <v>73</v>
      </c>
      <c r="AF107" s="32">
        <v>0</v>
      </c>
      <c r="AG107" s="32" t="s">
        <v>73</v>
      </c>
      <c r="AH107" s="32" t="s">
        <v>73</v>
      </c>
      <c r="AI107" s="34">
        <v>114714</v>
      </c>
      <c r="AJ107" s="41">
        <f t="shared" si="9"/>
        <v>114.714</v>
      </c>
      <c r="AK107" s="41">
        <f t="shared" si="10"/>
        <v>114.714</v>
      </c>
    </row>
    <row r="108" spans="23:37" x14ac:dyDescent="0.2">
      <c r="W108" s="236"/>
      <c r="X108" s="19" t="s">
        <v>53</v>
      </c>
      <c r="Y108" s="31" t="s">
        <v>73</v>
      </c>
      <c r="Z108" s="32" t="s">
        <v>73</v>
      </c>
      <c r="AA108" s="32" t="s">
        <v>73</v>
      </c>
      <c r="AB108" s="32" t="s">
        <v>73</v>
      </c>
      <c r="AC108" s="33">
        <v>79872.999999999971</v>
      </c>
      <c r="AD108" s="33">
        <v>29.000000000000004</v>
      </c>
      <c r="AE108" s="32" t="s">
        <v>73</v>
      </c>
      <c r="AF108" s="33">
        <v>4305</v>
      </c>
      <c r="AG108" s="32" t="s">
        <v>73</v>
      </c>
      <c r="AH108" s="32" t="s">
        <v>73</v>
      </c>
      <c r="AI108" s="34">
        <v>84207.000000000015</v>
      </c>
      <c r="AJ108" s="41">
        <f t="shared" si="9"/>
        <v>79.872999999999976</v>
      </c>
      <c r="AK108" s="41">
        <f t="shared" si="10"/>
        <v>108.87299999999998</v>
      </c>
    </row>
    <row r="109" spans="23:37" x14ac:dyDescent="0.2">
      <c r="W109" s="236"/>
      <c r="X109" s="19" t="s">
        <v>79</v>
      </c>
      <c r="Y109" s="31" t="s">
        <v>73</v>
      </c>
      <c r="Z109" s="32" t="s">
        <v>73</v>
      </c>
      <c r="AA109" s="32" t="s">
        <v>73</v>
      </c>
      <c r="AB109" s="32" t="s">
        <v>73</v>
      </c>
      <c r="AC109" s="33">
        <v>67333.000000000029</v>
      </c>
      <c r="AD109" s="32">
        <v>0</v>
      </c>
      <c r="AE109" s="32" t="s">
        <v>73</v>
      </c>
      <c r="AF109" s="33">
        <v>1692</v>
      </c>
      <c r="AG109" s="32" t="s">
        <v>73</v>
      </c>
      <c r="AH109" s="32" t="s">
        <v>73</v>
      </c>
      <c r="AI109" s="34">
        <v>69024.999999999985</v>
      </c>
      <c r="AJ109" s="41">
        <f t="shared" si="9"/>
        <v>67.333000000000027</v>
      </c>
      <c r="AK109" s="41">
        <f t="shared" si="10"/>
        <v>67.333000000000027</v>
      </c>
    </row>
    <row r="110" spans="23:37" x14ac:dyDescent="0.2">
      <c r="W110" s="236"/>
      <c r="X110" s="19" t="s">
        <v>34</v>
      </c>
      <c r="Y110" s="31" t="s">
        <v>73</v>
      </c>
      <c r="Z110" s="32" t="s">
        <v>73</v>
      </c>
      <c r="AA110" s="32" t="s">
        <v>73</v>
      </c>
      <c r="AB110" s="32" t="s">
        <v>73</v>
      </c>
      <c r="AC110" s="33">
        <v>1720</v>
      </c>
      <c r="AD110" s="32">
        <v>0</v>
      </c>
      <c r="AE110" s="32" t="s">
        <v>73</v>
      </c>
      <c r="AF110" s="33">
        <v>7481.9999999999982</v>
      </c>
      <c r="AG110" s="32" t="s">
        <v>73</v>
      </c>
      <c r="AH110" s="32" t="s">
        <v>73</v>
      </c>
      <c r="AI110" s="34">
        <v>9201.9999999999982</v>
      </c>
      <c r="AJ110" s="41">
        <f t="shared" si="9"/>
        <v>1.72</v>
      </c>
      <c r="AK110" s="41">
        <f t="shared" si="10"/>
        <v>1.72</v>
      </c>
    </row>
    <row r="111" spans="23:37" x14ac:dyDescent="0.2">
      <c r="W111" s="236"/>
      <c r="X111" s="19" t="s">
        <v>80</v>
      </c>
      <c r="Y111" s="31" t="s">
        <v>73</v>
      </c>
      <c r="Z111" s="32" t="s">
        <v>73</v>
      </c>
      <c r="AA111" s="32" t="s">
        <v>73</v>
      </c>
      <c r="AB111" s="32" t="s">
        <v>73</v>
      </c>
      <c r="AC111" s="33">
        <v>25776</v>
      </c>
      <c r="AD111" s="32">
        <v>0</v>
      </c>
      <c r="AE111" s="32" t="s">
        <v>73</v>
      </c>
      <c r="AF111" s="32">
        <v>0</v>
      </c>
      <c r="AG111" s="32" t="s">
        <v>73</v>
      </c>
      <c r="AH111" s="32" t="s">
        <v>73</v>
      </c>
      <c r="AI111" s="34">
        <v>25776</v>
      </c>
      <c r="AJ111" s="41">
        <f t="shared" si="9"/>
        <v>25.776</v>
      </c>
      <c r="AK111" s="41">
        <f t="shared" si="10"/>
        <v>25.776</v>
      </c>
    </row>
    <row r="112" spans="23:37" x14ac:dyDescent="0.2">
      <c r="W112" s="236"/>
      <c r="X112" s="19" t="s">
        <v>81</v>
      </c>
      <c r="Y112" s="31" t="s">
        <v>73</v>
      </c>
      <c r="Z112" s="32" t="s">
        <v>73</v>
      </c>
      <c r="AA112" s="32" t="s">
        <v>73</v>
      </c>
      <c r="AB112" s="32" t="s">
        <v>73</v>
      </c>
      <c r="AC112" s="33">
        <v>240</v>
      </c>
      <c r="AD112" s="33">
        <v>360</v>
      </c>
      <c r="AE112" s="32" t="s">
        <v>73</v>
      </c>
      <c r="AF112" s="33">
        <v>760</v>
      </c>
      <c r="AG112" s="32" t="s">
        <v>73</v>
      </c>
      <c r="AH112" s="32" t="s">
        <v>73</v>
      </c>
      <c r="AI112" s="34">
        <v>1360</v>
      </c>
      <c r="AJ112" s="41">
        <f t="shared" si="9"/>
        <v>0.24</v>
      </c>
      <c r="AK112" s="41">
        <f t="shared" si="10"/>
        <v>360.24</v>
      </c>
    </row>
    <row r="113" spans="23:37" x14ac:dyDescent="0.2">
      <c r="W113" s="236"/>
      <c r="X113" s="19" t="s">
        <v>36</v>
      </c>
      <c r="Y113" s="31" t="s">
        <v>73</v>
      </c>
      <c r="Z113" s="32" t="s">
        <v>73</v>
      </c>
      <c r="AA113" s="32" t="s">
        <v>73</v>
      </c>
      <c r="AB113" s="32" t="s">
        <v>73</v>
      </c>
      <c r="AC113" s="32">
        <v>0</v>
      </c>
      <c r="AD113" s="32">
        <v>0</v>
      </c>
      <c r="AE113" s="32" t="s">
        <v>73</v>
      </c>
      <c r="AF113" s="33">
        <v>2534.9999999999995</v>
      </c>
      <c r="AG113" s="32" t="s">
        <v>73</v>
      </c>
      <c r="AH113" s="32" t="s">
        <v>73</v>
      </c>
      <c r="AI113" s="34">
        <v>2534.9999999999995</v>
      </c>
      <c r="AJ113" s="41">
        <f t="shared" si="9"/>
        <v>0</v>
      </c>
      <c r="AK113" s="41">
        <f t="shared" si="10"/>
        <v>0</v>
      </c>
    </row>
    <row r="114" spans="23:37" x14ac:dyDescent="0.2">
      <c r="W114" s="236"/>
      <c r="X114" s="19" t="s">
        <v>37</v>
      </c>
      <c r="Y114" s="31" t="s">
        <v>73</v>
      </c>
      <c r="Z114" s="32" t="s">
        <v>73</v>
      </c>
      <c r="AA114" s="32" t="s">
        <v>73</v>
      </c>
      <c r="AB114" s="32" t="s">
        <v>73</v>
      </c>
      <c r="AC114" s="32">
        <v>0</v>
      </c>
      <c r="AD114" s="32">
        <v>0</v>
      </c>
      <c r="AE114" s="32" t="s">
        <v>73</v>
      </c>
      <c r="AF114" s="33">
        <v>3786.9999999999995</v>
      </c>
      <c r="AG114" s="32" t="s">
        <v>73</v>
      </c>
      <c r="AH114" s="32" t="s">
        <v>73</v>
      </c>
      <c r="AI114" s="34">
        <v>3786.9999999999995</v>
      </c>
      <c r="AJ114" s="41">
        <f t="shared" si="9"/>
        <v>0</v>
      </c>
      <c r="AK114" s="41">
        <f t="shared" si="10"/>
        <v>0</v>
      </c>
    </row>
    <row r="115" spans="23:37" x14ac:dyDescent="0.2">
      <c r="W115" s="236"/>
      <c r="X115" s="19" t="s">
        <v>38</v>
      </c>
      <c r="Y115" s="31" t="s">
        <v>73</v>
      </c>
      <c r="Z115" s="32" t="s">
        <v>73</v>
      </c>
      <c r="AA115" s="32" t="s">
        <v>73</v>
      </c>
      <c r="AB115" s="32" t="s">
        <v>73</v>
      </c>
      <c r="AC115" s="33">
        <v>223554</v>
      </c>
      <c r="AD115" s="32">
        <v>0</v>
      </c>
      <c r="AE115" s="32" t="s">
        <v>73</v>
      </c>
      <c r="AF115" s="33">
        <v>1200</v>
      </c>
      <c r="AG115" s="32" t="s">
        <v>73</v>
      </c>
      <c r="AH115" s="32" t="s">
        <v>73</v>
      </c>
      <c r="AI115" s="34">
        <v>224753.99999999991</v>
      </c>
      <c r="AJ115" s="41">
        <f t="shared" si="9"/>
        <v>223.554</v>
      </c>
      <c r="AK115" s="41">
        <f t="shared" si="10"/>
        <v>223.554</v>
      </c>
    </row>
    <row r="116" spans="23:37" x14ac:dyDescent="0.2">
      <c r="W116" s="236"/>
      <c r="X116" s="19" t="s">
        <v>39</v>
      </c>
      <c r="Y116" s="31" t="s">
        <v>73</v>
      </c>
      <c r="Z116" s="32" t="s">
        <v>73</v>
      </c>
      <c r="AA116" s="32" t="s">
        <v>73</v>
      </c>
      <c r="AB116" s="32" t="s">
        <v>73</v>
      </c>
      <c r="AC116" s="32">
        <v>0</v>
      </c>
      <c r="AD116" s="32">
        <v>0</v>
      </c>
      <c r="AE116" s="32" t="s">
        <v>73</v>
      </c>
      <c r="AF116" s="33">
        <v>2871</v>
      </c>
      <c r="AG116" s="32" t="s">
        <v>73</v>
      </c>
      <c r="AH116" s="32" t="s">
        <v>73</v>
      </c>
      <c r="AI116" s="34">
        <v>2871</v>
      </c>
      <c r="AJ116" s="41">
        <f t="shared" si="9"/>
        <v>0</v>
      </c>
      <c r="AK116" s="41">
        <f t="shared" si="10"/>
        <v>0</v>
      </c>
    </row>
    <row r="117" spans="23:37" x14ac:dyDescent="0.2">
      <c r="W117" s="236"/>
      <c r="X117" s="19" t="s">
        <v>82</v>
      </c>
      <c r="Y117" s="31" t="s">
        <v>73</v>
      </c>
      <c r="Z117" s="32" t="s">
        <v>73</v>
      </c>
      <c r="AA117" s="32" t="s">
        <v>73</v>
      </c>
      <c r="AB117" s="32" t="s">
        <v>73</v>
      </c>
      <c r="AC117" s="32">
        <v>0</v>
      </c>
      <c r="AD117" s="32">
        <v>0</v>
      </c>
      <c r="AE117" s="32" t="s">
        <v>73</v>
      </c>
      <c r="AF117" s="33">
        <v>8420.0000000000036</v>
      </c>
      <c r="AG117" s="32" t="s">
        <v>73</v>
      </c>
      <c r="AH117" s="32" t="s">
        <v>73</v>
      </c>
      <c r="AI117" s="34">
        <v>8420.0000000000036</v>
      </c>
      <c r="AJ117" s="41">
        <f t="shared" si="9"/>
        <v>0</v>
      </c>
      <c r="AK117" s="41">
        <f t="shared" si="10"/>
        <v>0</v>
      </c>
    </row>
    <row r="118" spans="23:37" ht="15" thickBot="1" x14ac:dyDescent="0.25">
      <c r="W118" s="236"/>
      <c r="X118" s="19" t="s">
        <v>83</v>
      </c>
      <c r="Y118" s="31" t="s">
        <v>73</v>
      </c>
      <c r="Z118" s="32" t="s">
        <v>73</v>
      </c>
      <c r="AA118" s="32" t="s">
        <v>73</v>
      </c>
      <c r="AB118" s="32" t="s">
        <v>73</v>
      </c>
      <c r="AC118" s="32">
        <v>0</v>
      </c>
      <c r="AD118" s="33">
        <v>2632000</v>
      </c>
      <c r="AE118" s="32" t="s">
        <v>73</v>
      </c>
      <c r="AF118" s="33">
        <v>6848.0000000000009</v>
      </c>
      <c r="AG118" s="32" t="s">
        <v>73</v>
      </c>
      <c r="AH118" s="32" t="s">
        <v>73</v>
      </c>
      <c r="AI118" s="34">
        <v>2638848.0000000005</v>
      </c>
      <c r="AJ118" s="41">
        <f t="shared" si="9"/>
        <v>0</v>
      </c>
      <c r="AK118" s="41">
        <f t="shared" si="10"/>
        <v>2632000</v>
      </c>
    </row>
    <row r="119" spans="23:37" ht="15" thickBot="1" x14ac:dyDescent="0.25">
      <c r="W119" s="236"/>
      <c r="X119" s="48" t="s">
        <v>65</v>
      </c>
      <c r="Y119" s="49" t="s">
        <v>73</v>
      </c>
      <c r="Z119" s="50" t="s">
        <v>73</v>
      </c>
      <c r="AA119" s="50" t="s">
        <v>73</v>
      </c>
      <c r="AB119" s="50" t="s">
        <v>73</v>
      </c>
      <c r="AC119" s="51">
        <v>1662490.9999999988</v>
      </c>
      <c r="AD119" s="51">
        <v>2632671</v>
      </c>
      <c r="AE119" s="50" t="s">
        <v>73</v>
      </c>
      <c r="AF119" s="51">
        <v>64217.999999999985</v>
      </c>
      <c r="AG119" s="50" t="s">
        <v>73</v>
      </c>
      <c r="AH119" s="50" t="s">
        <v>73</v>
      </c>
      <c r="AI119" s="53">
        <v>4359380.0000000009</v>
      </c>
      <c r="AJ119" s="41">
        <f t="shared" si="9"/>
        <v>1662.4909999999988</v>
      </c>
      <c r="AK119" s="41">
        <f t="shared" si="10"/>
        <v>2634333.4909999999</v>
      </c>
    </row>
    <row r="120" spans="23:37" x14ac:dyDescent="0.2">
      <c r="W120" s="238" t="s">
        <v>87</v>
      </c>
      <c r="X120" s="19" t="s">
        <v>72</v>
      </c>
      <c r="Y120" s="31" t="s">
        <v>73</v>
      </c>
      <c r="Z120" s="32" t="s">
        <v>73</v>
      </c>
      <c r="AA120" s="32">
        <v>0</v>
      </c>
      <c r="AB120" s="32">
        <v>0</v>
      </c>
      <c r="AC120" s="32" t="s">
        <v>73</v>
      </c>
      <c r="AD120" s="32">
        <v>0</v>
      </c>
      <c r="AE120" s="32" t="s">
        <v>73</v>
      </c>
      <c r="AF120" s="32" t="s">
        <v>73</v>
      </c>
      <c r="AG120" s="32" t="s">
        <v>73</v>
      </c>
      <c r="AH120" s="32" t="s">
        <v>73</v>
      </c>
      <c r="AI120" s="35" t="s">
        <v>73</v>
      </c>
      <c r="AJ120" s="98">
        <f>AB120/1000</f>
        <v>0</v>
      </c>
      <c r="AK120" s="41">
        <f>AJ120+AD120+AA120</f>
        <v>0</v>
      </c>
    </row>
    <row r="121" spans="23:37" x14ac:dyDescent="0.2">
      <c r="W121" s="236"/>
      <c r="X121" s="19" t="s">
        <v>74</v>
      </c>
      <c r="Y121" s="31" t="s">
        <v>73</v>
      </c>
      <c r="Z121" s="32" t="s">
        <v>73</v>
      </c>
      <c r="AA121" s="32">
        <v>0</v>
      </c>
      <c r="AB121" s="33">
        <v>2195</v>
      </c>
      <c r="AC121" s="32" t="s">
        <v>73</v>
      </c>
      <c r="AD121" s="32">
        <v>0</v>
      </c>
      <c r="AE121" s="32" t="s">
        <v>73</v>
      </c>
      <c r="AF121" s="32" t="s">
        <v>73</v>
      </c>
      <c r="AG121" s="32" t="s">
        <v>73</v>
      </c>
      <c r="AH121" s="32" t="s">
        <v>73</v>
      </c>
      <c r="AI121" s="34">
        <v>2195</v>
      </c>
      <c r="AJ121" s="99">
        <f t="shared" ref="AJ121:AJ137" si="11">AB121/1000</f>
        <v>2.1949999999999998</v>
      </c>
      <c r="AK121" s="41">
        <f t="shared" ref="AK121:AK138" si="12">AJ121+AD121+AA121</f>
        <v>2.1949999999999998</v>
      </c>
    </row>
    <row r="122" spans="23:37" x14ac:dyDescent="0.2">
      <c r="W122" s="236"/>
      <c r="X122" s="19" t="s">
        <v>75</v>
      </c>
      <c r="Y122" s="31" t="s">
        <v>73</v>
      </c>
      <c r="Z122" s="32" t="s">
        <v>73</v>
      </c>
      <c r="AA122" s="32">
        <v>0</v>
      </c>
      <c r="AB122" s="33">
        <v>312000</v>
      </c>
      <c r="AC122" s="32" t="s">
        <v>73</v>
      </c>
      <c r="AD122" s="32">
        <v>0</v>
      </c>
      <c r="AE122" s="32" t="s">
        <v>73</v>
      </c>
      <c r="AF122" s="32" t="s">
        <v>73</v>
      </c>
      <c r="AG122" s="32" t="s">
        <v>73</v>
      </c>
      <c r="AH122" s="32" t="s">
        <v>73</v>
      </c>
      <c r="AI122" s="34">
        <v>312000</v>
      </c>
      <c r="AJ122" s="99">
        <f t="shared" si="11"/>
        <v>312</v>
      </c>
      <c r="AK122" s="41">
        <f t="shared" si="12"/>
        <v>312</v>
      </c>
    </row>
    <row r="123" spans="23:37" x14ac:dyDescent="0.2">
      <c r="W123" s="236"/>
      <c r="X123" s="19" t="s">
        <v>32</v>
      </c>
      <c r="Y123" s="31" t="s">
        <v>73</v>
      </c>
      <c r="Z123" s="32" t="s">
        <v>73</v>
      </c>
      <c r="AA123" s="32">
        <v>0</v>
      </c>
      <c r="AB123" s="32">
        <v>0</v>
      </c>
      <c r="AC123" s="32" t="s">
        <v>73</v>
      </c>
      <c r="AD123" s="32">
        <v>0</v>
      </c>
      <c r="AE123" s="32" t="s">
        <v>73</v>
      </c>
      <c r="AF123" s="32" t="s">
        <v>73</v>
      </c>
      <c r="AG123" s="32" t="s">
        <v>73</v>
      </c>
      <c r="AH123" s="32" t="s">
        <v>73</v>
      </c>
      <c r="AI123" s="35" t="s">
        <v>73</v>
      </c>
      <c r="AJ123" s="99">
        <f t="shared" si="11"/>
        <v>0</v>
      </c>
      <c r="AK123" s="41">
        <f t="shared" si="12"/>
        <v>0</v>
      </c>
    </row>
    <row r="124" spans="23:37" x14ac:dyDescent="0.2">
      <c r="W124" s="236"/>
      <c r="X124" s="19" t="s">
        <v>76</v>
      </c>
      <c r="Y124" s="31" t="s">
        <v>73</v>
      </c>
      <c r="Z124" s="32" t="s">
        <v>73</v>
      </c>
      <c r="AA124" s="32">
        <v>0</v>
      </c>
      <c r="AB124" s="33">
        <v>720000</v>
      </c>
      <c r="AC124" s="32" t="s">
        <v>73</v>
      </c>
      <c r="AD124" s="32">
        <v>0</v>
      </c>
      <c r="AE124" s="32" t="s">
        <v>73</v>
      </c>
      <c r="AF124" s="32" t="s">
        <v>73</v>
      </c>
      <c r="AG124" s="32" t="s">
        <v>73</v>
      </c>
      <c r="AH124" s="32" t="s">
        <v>73</v>
      </c>
      <c r="AI124" s="34">
        <v>720000</v>
      </c>
      <c r="AJ124" s="99">
        <f t="shared" si="11"/>
        <v>720</v>
      </c>
      <c r="AK124" s="41">
        <f t="shared" si="12"/>
        <v>720</v>
      </c>
    </row>
    <row r="125" spans="23:37" x14ac:dyDescent="0.2">
      <c r="W125" s="236"/>
      <c r="X125" s="19" t="s">
        <v>77</v>
      </c>
      <c r="Y125" s="31" t="s">
        <v>73</v>
      </c>
      <c r="Z125" s="32" t="s">
        <v>73</v>
      </c>
      <c r="AA125" s="32">
        <v>0</v>
      </c>
      <c r="AB125" s="32">
        <v>0</v>
      </c>
      <c r="AC125" s="32" t="s">
        <v>73</v>
      </c>
      <c r="AD125" s="32">
        <v>0</v>
      </c>
      <c r="AE125" s="32" t="s">
        <v>73</v>
      </c>
      <c r="AF125" s="32" t="s">
        <v>73</v>
      </c>
      <c r="AG125" s="32" t="s">
        <v>73</v>
      </c>
      <c r="AH125" s="32" t="s">
        <v>73</v>
      </c>
      <c r="AI125" s="35" t="s">
        <v>73</v>
      </c>
      <c r="AJ125" s="99">
        <f t="shared" si="11"/>
        <v>0</v>
      </c>
      <c r="AK125" s="41">
        <f t="shared" si="12"/>
        <v>0</v>
      </c>
    </row>
    <row r="126" spans="23:37" x14ac:dyDescent="0.2">
      <c r="W126" s="236"/>
      <c r="X126" s="19" t="s">
        <v>78</v>
      </c>
      <c r="Y126" s="31" t="s">
        <v>73</v>
      </c>
      <c r="Z126" s="32" t="s">
        <v>73</v>
      </c>
      <c r="AA126" s="32">
        <v>0</v>
      </c>
      <c r="AB126" s="32">
        <v>0</v>
      </c>
      <c r="AC126" s="32" t="s">
        <v>73</v>
      </c>
      <c r="AD126" s="32">
        <v>0</v>
      </c>
      <c r="AE126" s="32" t="s">
        <v>73</v>
      </c>
      <c r="AF126" s="32" t="s">
        <v>73</v>
      </c>
      <c r="AG126" s="32" t="s">
        <v>73</v>
      </c>
      <c r="AH126" s="32" t="s">
        <v>73</v>
      </c>
      <c r="AI126" s="35" t="s">
        <v>73</v>
      </c>
      <c r="AJ126" s="99">
        <f t="shared" si="11"/>
        <v>0</v>
      </c>
      <c r="AK126" s="41">
        <f t="shared" si="12"/>
        <v>0</v>
      </c>
    </row>
    <row r="127" spans="23:37" x14ac:dyDescent="0.2">
      <c r="W127" s="236"/>
      <c r="X127" s="19" t="s">
        <v>53</v>
      </c>
      <c r="Y127" s="31" t="s">
        <v>73</v>
      </c>
      <c r="Z127" s="32" t="s">
        <v>73</v>
      </c>
      <c r="AA127" s="32">
        <v>0</v>
      </c>
      <c r="AB127" s="33">
        <v>98423000</v>
      </c>
      <c r="AC127" s="32" t="s">
        <v>73</v>
      </c>
      <c r="AD127" s="32">
        <v>0</v>
      </c>
      <c r="AE127" s="32" t="s">
        <v>73</v>
      </c>
      <c r="AF127" s="32" t="s">
        <v>73</v>
      </c>
      <c r="AG127" s="32" t="s">
        <v>73</v>
      </c>
      <c r="AH127" s="32" t="s">
        <v>73</v>
      </c>
      <c r="AI127" s="34">
        <v>98423000</v>
      </c>
      <c r="AJ127" s="99">
        <f t="shared" si="11"/>
        <v>98423</v>
      </c>
      <c r="AK127" s="41">
        <f t="shared" si="12"/>
        <v>98423</v>
      </c>
    </row>
    <row r="128" spans="23:37" x14ac:dyDescent="0.2">
      <c r="W128" s="236"/>
      <c r="X128" s="19" t="s">
        <v>79</v>
      </c>
      <c r="Y128" s="31" t="s">
        <v>73</v>
      </c>
      <c r="Z128" s="32" t="s">
        <v>73</v>
      </c>
      <c r="AA128" s="33">
        <v>1187626</v>
      </c>
      <c r="AB128" s="32">
        <v>0</v>
      </c>
      <c r="AC128" s="32" t="s">
        <v>73</v>
      </c>
      <c r="AD128" s="32">
        <v>0</v>
      </c>
      <c r="AE128" s="32" t="s">
        <v>73</v>
      </c>
      <c r="AF128" s="32" t="s">
        <v>73</v>
      </c>
      <c r="AG128" s="32" t="s">
        <v>73</v>
      </c>
      <c r="AH128" s="32" t="s">
        <v>73</v>
      </c>
      <c r="AI128" s="34">
        <v>1187626</v>
      </c>
      <c r="AJ128" s="99">
        <f t="shared" si="11"/>
        <v>0</v>
      </c>
      <c r="AK128" s="41">
        <f t="shared" si="12"/>
        <v>1187626</v>
      </c>
    </row>
    <row r="129" spans="23:37" x14ac:dyDescent="0.2">
      <c r="W129" s="236"/>
      <c r="X129" s="19" t="s">
        <v>34</v>
      </c>
      <c r="Y129" s="31" t="s">
        <v>73</v>
      </c>
      <c r="Z129" s="32" t="s">
        <v>73</v>
      </c>
      <c r="AA129" s="32">
        <v>0</v>
      </c>
      <c r="AB129" s="32">
        <v>0</v>
      </c>
      <c r="AC129" s="32" t="s">
        <v>73</v>
      </c>
      <c r="AD129" s="32">
        <v>0</v>
      </c>
      <c r="AE129" s="32" t="s">
        <v>73</v>
      </c>
      <c r="AF129" s="32" t="s">
        <v>73</v>
      </c>
      <c r="AG129" s="32" t="s">
        <v>73</v>
      </c>
      <c r="AH129" s="32" t="s">
        <v>73</v>
      </c>
      <c r="AI129" s="35" t="s">
        <v>73</v>
      </c>
      <c r="AJ129" s="99">
        <f t="shared" si="11"/>
        <v>0</v>
      </c>
      <c r="AK129" s="41">
        <f t="shared" si="12"/>
        <v>0</v>
      </c>
    </row>
    <row r="130" spans="23:37" x14ac:dyDescent="0.2">
      <c r="W130" s="236"/>
      <c r="X130" s="19" t="s">
        <v>80</v>
      </c>
      <c r="Y130" s="31" t="s">
        <v>73</v>
      </c>
      <c r="Z130" s="32" t="s">
        <v>73</v>
      </c>
      <c r="AA130" s="32">
        <v>0</v>
      </c>
      <c r="AB130" s="32">
        <v>0</v>
      </c>
      <c r="AC130" s="32" t="s">
        <v>73</v>
      </c>
      <c r="AD130" s="32">
        <v>0</v>
      </c>
      <c r="AE130" s="32" t="s">
        <v>73</v>
      </c>
      <c r="AF130" s="32" t="s">
        <v>73</v>
      </c>
      <c r="AG130" s="32" t="s">
        <v>73</v>
      </c>
      <c r="AH130" s="32" t="s">
        <v>73</v>
      </c>
      <c r="AI130" s="35" t="s">
        <v>73</v>
      </c>
      <c r="AJ130" s="99">
        <f t="shared" si="11"/>
        <v>0</v>
      </c>
      <c r="AK130" s="41">
        <f t="shared" si="12"/>
        <v>0</v>
      </c>
    </row>
    <row r="131" spans="23:37" x14ac:dyDescent="0.2">
      <c r="W131" s="236"/>
      <c r="X131" s="19" t="s">
        <v>81</v>
      </c>
      <c r="Y131" s="31" t="s">
        <v>73</v>
      </c>
      <c r="Z131" s="32" t="s">
        <v>73</v>
      </c>
      <c r="AA131" s="33">
        <v>264298</v>
      </c>
      <c r="AB131" s="32">
        <v>0</v>
      </c>
      <c r="AC131" s="32" t="s">
        <v>73</v>
      </c>
      <c r="AD131" s="32">
        <v>0</v>
      </c>
      <c r="AE131" s="32" t="s">
        <v>73</v>
      </c>
      <c r="AF131" s="32" t="s">
        <v>73</v>
      </c>
      <c r="AG131" s="32" t="s">
        <v>73</v>
      </c>
      <c r="AH131" s="32" t="s">
        <v>73</v>
      </c>
      <c r="AI131" s="34">
        <v>264298</v>
      </c>
      <c r="AJ131" s="99">
        <f t="shared" si="11"/>
        <v>0</v>
      </c>
      <c r="AK131" s="41">
        <f t="shared" si="12"/>
        <v>264298</v>
      </c>
    </row>
    <row r="132" spans="23:37" x14ac:dyDescent="0.2">
      <c r="W132" s="236"/>
      <c r="X132" s="19" t="s">
        <v>36</v>
      </c>
      <c r="Y132" s="31" t="s">
        <v>73</v>
      </c>
      <c r="Z132" s="32" t="s">
        <v>73</v>
      </c>
      <c r="AA132" s="32">
        <v>0</v>
      </c>
      <c r="AB132" s="32">
        <v>0</v>
      </c>
      <c r="AC132" s="32" t="s">
        <v>73</v>
      </c>
      <c r="AD132" s="32">
        <v>0</v>
      </c>
      <c r="AE132" s="32" t="s">
        <v>73</v>
      </c>
      <c r="AF132" s="32" t="s">
        <v>73</v>
      </c>
      <c r="AG132" s="32" t="s">
        <v>73</v>
      </c>
      <c r="AH132" s="32" t="s">
        <v>73</v>
      </c>
      <c r="AI132" s="35" t="s">
        <v>73</v>
      </c>
      <c r="AJ132" s="99">
        <f t="shared" si="11"/>
        <v>0</v>
      </c>
      <c r="AK132" s="41">
        <f t="shared" si="12"/>
        <v>0</v>
      </c>
    </row>
    <row r="133" spans="23:37" x14ac:dyDescent="0.2">
      <c r="W133" s="236"/>
      <c r="X133" s="19" t="s">
        <v>37</v>
      </c>
      <c r="Y133" s="31" t="s">
        <v>73</v>
      </c>
      <c r="Z133" s="32" t="s">
        <v>73</v>
      </c>
      <c r="AA133" s="32">
        <v>0</v>
      </c>
      <c r="AB133" s="32">
        <v>0</v>
      </c>
      <c r="AC133" s="32" t="s">
        <v>73</v>
      </c>
      <c r="AD133" s="32">
        <v>0</v>
      </c>
      <c r="AE133" s="32" t="s">
        <v>73</v>
      </c>
      <c r="AF133" s="32" t="s">
        <v>73</v>
      </c>
      <c r="AG133" s="32" t="s">
        <v>73</v>
      </c>
      <c r="AH133" s="32" t="s">
        <v>73</v>
      </c>
      <c r="AI133" s="35" t="s">
        <v>73</v>
      </c>
      <c r="AJ133" s="99">
        <f t="shared" si="11"/>
        <v>0</v>
      </c>
      <c r="AK133" s="41">
        <f t="shared" si="12"/>
        <v>0</v>
      </c>
    </row>
    <row r="134" spans="23:37" x14ac:dyDescent="0.2">
      <c r="W134" s="236"/>
      <c r="X134" s="19" t="s">
        <v>38</v>
      </c>
      <c r="Y134" s="31" t="s">
        <v>73</v>
      </c>
      <c r="Z134" s="32" t="s">
        <v>73</v>
      </c>
      <c r="AA134" s="33">
        <v>1131133</v>
      </c>
      <c r="AB134" s="32">
        <v>0</v>
      </c>
      <c r="AC134" s="32" t="s">
        <v>73</v>
      </c>
      <c r="AD134" s="32">
        <v>0</v>
      </c>
      <c r="AE134" s="32" t="s">
        <v>73</v>
      </c>
      <c r="AF134" s="32" t="s">
        <v>73</v>
      </c>
      <c r="AG134" s="32" t="s">
        <v>73</v>
      </c>
      <c r="AH134" s="32" t="s">
        <v>73</v>
      </c>
      <c r="AI134" s="34">
        <v>1131133</v>
      </c>
      <c r="AJ134" s="99">
        <f t="shared" si="11"/>
        <v>0</v>
      </c>
      <c r="AK134" s="41">
        <f t="shared" si="12"/>
        <v>1131133</v>
      </c>
    </row>
    <row r="135" spans="23:37" x14ac:dyDescent="0.2">
      <c r="W135" s="236"/>
      <c r="X135" s="19" t="s">
        <v>39</v>
      </c>
      <c r="Y135" s="31" t="s">
        <v>73</v>
      </c>
      <c r="Z135" s="32" t="s">
        <v>73</v>
      </c>
      <c r="AA135" s="32">
        <v>0</v>
      </c>
      <c r="AB135" s="32">
        <v>0</v>
      </c>
      <c r="AC135" s="32" t="s">
        <v>73</v>
      </c>
      <c r="AD135" s="33">
        <v>365766</v>
      </c>
      <c r="AE135" s="32" t="s">
        <v>73</v>
      </c>
      <c r="AF135" s="32" t="s">
        <v>73</v>
      </c>
      <c r="AG135" s="32" t="s">
        <v>73</v>
      </c>
      <c r="AH135" s="32" t="s">
        <v>73</v>
      </c>
      <c r="AI135" s="34">
        <v>365766</v>
      </c>
      <c r="AJ135" s="99">
        <f t="shared" si="11"/>
        <v>0</v>
      </c>
      <c r="AK135" s="41">
        <f t="shared" si="12"/>
        <v>365766</v>
      </c>
    </row>
    <row r="136" spans="23:37" x14ac:dyDescent="0.2">
      <c r="W136" s="236"/>
      <c r="X136" s="19" t="s">
        <v>82</v>
      </c>
      <c r="Y136" s="31" t="s">
        <v>73</v>
      </c>
      <c r="Z136" s="32" t="s">
        <v>73</v>
      </c>
      <c r="AA136" s="32">
        <v>0</v>
      </c>
      <c r="AB136" s="32">
        <v>0</v>
      </c>
      <c r="AC136" s="32" t="s">
        <v>73</v>
      </c>
      <c r="AD136" s="32">
        <v>0</v>
      </c>
      <c r="AE136" s="32" t="s">
        <v>73</v>
      </c>
      <c r="AF136" s="32" t="s">
        <v>73</v>
      </c>
      <c r="AG136" s="32" t="s">
        <v>73</v>
      </c>
      <c r="AH136" s="32" t="s">
        <v>73</v>
      </c>
      <c r="AI136" s="35" t="s">
        <v>73</v>
      </c>
      <c r="AJ136" s="99">
        <f t="shared" si="11"/>
        <v>0</v>
      </c>
      <c r="AK136" s="41">
        <f t="shared" si="12"/>
        <v>0</v>
      </c>
    </row>
    <row r="137" spans="23:37" ht="15" thickBot="1" x14ac:dyDescent="0.25">
      <c r="W137" s="236"/>
      <c r="X137" s="19" t="s">
        <v>83</v>
      </c>
      <c r="Y137" s="31" t="s">
        <v>73</v>
      </c>
      <c r="Z137" s="32" t="s">
        <v>73</v>
      </c>
      <c r="AA137" s="32">
        <v>0</v>
      </c>
      <c r="AB137" s="33">
        <v>69924059</v>
      </c>
      <c r="AC137" s="32" t="s">
        <v>73</v>
      </c>
      <c r="AD137" s="32">
        <v>0</v>
      </c>
      <c r="AE137" s="32" t="s">
        <v>73</v>
      </c>
      <c r="AF137" s="32" t="s">
        <v>73</v>
      </c>
      <c r="AG137" s="32" t="s">
        <v>73</v>
      </c>
      <c r="AH137" s="32" t="s">
        <v>73</v>
      </c>
      <c r="AI137" s="34">
        <v>69924059</v>
      </c>
      <c r="AJ137" s="99">
        <f t="shared" si="11"/>
        <v>69924.058999999994</v>
      </c>
      <c r="AK137" s="41">
        <f t="shared" si="12"/>
        <v>69924.058999999994</v>
      </c>
    </row>
    <row r="138" spans="23:37" ht="15" thickBot="1" x14ac:dyDescent="0.25">
      <c r="W138" s="236"/>
      <c r="X138" s="48" t="s">
        <v>65</v>
      </c>
      <c r="Y138" s="49" t="s">
        <v>73</v>
      </c>
      <c r="Z138" s="50" t="s">
        <v>73</v>
      </c>
      <c r="AA138" s="51">
        <v>2583057</v>
      </c>
      <c r="AB138" s="51">
        <v>169381254</v>
      </c>
      <c r="AC138" s="50" t="s">
        <v>73</v>
      </c>
      <c r="AD138" s="51">
        <v>365766</v>
      </c>
      <c r="AE138" s="50" t="s">
        <v>73</v>
      </c>
      <c r="AF138" s="50" t="s">
        <v>73</v>
      </c>
      <c r="AG138" s="50" t="s">
        <v>73</v>
      </c>
      <c r="AH138" s="50" t="s">
        <v>73</v>
      </c>
      <c r="AI138" s="53">
        <v>172330077</v>
      </c>
      <c r="AJ138" s="99">
        <f>AB138/1000</f>
        <v>169381.25399999999</v>
      </c>
      <c r="AK138" s="41">
        <f t="shared" si="12"/>
        <v>3118204.2539999997</v>
      </c>
    </row>
    <row r="139" spans="23:37" x14ac:dyDescent="0.2">
      <c r="W139" s="238" t="s">
        <v>49</v>
      </c>
      <c r="X139" s="19" t="s">
        <v>72</v>
      </c>
      <c r="Y139" s="31" t="s">
        <v>73</v>
      </c>
      <c r="Z139" s="32" t="s">
        <v>73</v>
      </c>
      <c r="AA139" s="32" t="s">
        <v>73</v>
      </c>
      <c r="AB139" s="33">
        <v>162439.99999999994</v>
      </c>
      <c r="AC139" s="32">
        <v>0</v>
      </c>
      <c r="AD139" s="32">
        <v>0</v>
      </c>
      <c r="AE139" s="32">
        <v>0</v>
      </c>
      <c r="AF139" s="32" t="s">
        <v>73</v>
      </c>
      <c r="AG139" s="32" t="s">
        <v>73</v>
      </c>
      <c r="AH139" s="32" t="s">
        <v>73</v>
      </c>
      <c r="AI139" s="34">
        <v>162439.99999999994</v>
      </c>
      <c r="AJ139" s="41">
        <f>(AC139+AB139)/1000</f>
        <v>162.43999999999994</v>
      </c>
      <c r="AK139" s="41">
        <f>AJ139+AD139</f>
        <v>162.43999999999994</v>
      </c>
    </row>
    <row r="140" spans="23:37" x14ac:dyDescent="0.2">
      <c r="W140" s="236"/>
      <c r="X140" s="19" t="s">
        <v>74</v>
      </c>
      <c r="Y140" s="31" t="s">
        <v>73</v>
      </c>
      <c r="Z140" s="32" t="s">
        <v>73</v>
      </c>
      <c r="AA140" s="32" t="s">
        <v>73</v>
      </c>
      <c r="AB140" s="33">
        <v>85429.999999999985</v>
      </c>
      <c r="AC140" s="33">
        <v>4760</v>
      </c>
      <c r="AD140" s="32">
        <v>0</v>
      </c>
      <c r="AE140" s="32">
        <v>0</v>
      </c>
      <c r="AF140" s="32" t="s">
        <v>73</v>
      </c>
      <c r="AG140" s="32" t="s">
        <v>73</v>
      </c>
      <c r="AH140" s="32" t="s">
        <v>73</v>
      </c>
      <c r="AI140" s="34">
        <v>90189.999999999985</v>
      </c>
      <c r="AJ140" s="41">
        <f t="shared" ref="AJ140:AJ157" si="13">(AC140+AB140)/1000</f>
        <v>90.189999999999984</v>
      </c>
      <c r="AK140" s="41">
        <f t="shared" ref="AK140:AK157" si="14">AJ140+AD140</f>
        <v>90.189999999999984</v>
      </c>
    </row>
    <row r="141" spans="23:37" x14ac:dyDescent="0.2">
      <c r="W141" s="236"/>
      <c r="X141" s="19" t="s">
        <v>75</v>
      </c>
      <c r="Y141" s="31" t="s">
        <v>73</v>
      </c>
      <c r="Z141" s="32" t="s">
        <v>73</v>
      </c>
      <c r="AA141" s="32" t="s">
        <v>73</v>
      </c>
      <c r="AB141" s="33">
        <v>485445.00000000023</v>
      </c>
      <c r="AC141" s="32">
        <v>0</v>
      </c>
      <c r="AD141" s="32">
        <v>0</v>
      </c>
      <c r="AE141" s="32">
        <v>0</v>
      </c>
      <c r="AF141" s="32" t="s">
        <v>73</v>
      </c>
      <c r="AG141" s="32" t="s">
        <v>73</v>
      </c>
      <c r="AH141" s="32" t="s">
        <v>73</v>
      </c>
      <c r="AI141" s="34">
        <v>485445.00000000023</v>
      </c>
      <c r="AJ141" s="41">
        <f t="shared" si="13"/>
        <v>485.44500000000022</v>
      </c>
      <c r="AK141" s="41">
        <f t="shared" si="14"/>
        <v>485.44500000000022</v>
      </c>
    </row>
    <row r="142" spans="23:37" x14ac:dyDescent="0.2">
      <c r="W142" s="236"/>
      <c r="X142" s="19" t="s">
        <v>32</v>
      </c>
      <c r="Y142" s="31" t="s">
        <v>73</v>
      </c>
      <c r="Z142" s="32" t="s">
        <v>73</v>
      </c>
      <c r="AA142" s="32" t="s">
        <v>73</v>
      </c>
      <c r="AB142" s="33">
        <v>22400</v>
      </c>
      <c r="AC142" s="32">
        <v>0</v>
      </c>
      <c r="AD142" s="32">
        <v>0</v>
      </c>
      <c r="AE142" s="32">
        <v>0</v>
      </c>
      <c r="AF142" s="32" t="s">
        <v>73</v>
      </c>
      <c r="AG142" s="32" t="s">
        <v>73</v>
      </c>
      <c r="AH142" s="32" t="s">
        <v>73</v>
      </c>
      <c r="AI142" s="34">
        <v>22400</v>
      </c>
      <c r="AJ142" s="41">
        <f t="shared" si="13"/>
        <v>22.4</v>
      </c>
      <c r="AK142" s="41">
        <f t="shared" si="14"/>
        <v>22.4</v>
      </c>
    </row>
    <row r="143" spans="23:37" x14ac:dyDescent="0.2">
      <c r="W143" s="236"/>
      <c r="X143" s="19" t="s">
        <v>76</v>
      </c>
      <c r="Y143" s="31" t="s">
        <v>73</v>
      </c>
      <c r="Z143" s="32" t="s">
        <v>73</v>
      </c>
      <c r="AA143" s="32" t="s">
        <v>73</v>
      </c>
      <c r="AB143" s="33">
        <v>35551.000000000007</v>
      </c>
      <c r="AC143" s="32">
        <v>0</v>
      </c>
      <c r="AD143" s="33">
        <v>12</v>
      </c>
      <c r="AE143" s="32">
        <v>0</v>
      </c>
      <c r="AF143" s="32" t="s">
        <v>73</v>
      </c>
      <c r="AG143" s="32" t="s">
        <v>73</v>
      </c>
      <c r="AH143" s="32" t="s">
        <v>73</v>
      </c>
      <c r="AI143" s="34">
        <v>35562.999999999985</v>
      </c>
      <c r="AJ143" s="41">
        <f t="shared" si="13"/>
        <v>35.551000000000009</v>
      </c>
      <c r="AK143" s="41">
        <f t="shared" si="14"/>
        <v>47.551000000000009</v>
      </c>
    </row>
    <row r="144" spans="23:37" x14ac:dyDescent="0.2">
      <c r="W144" s="236"/>
      <c r="X144" s="19" t="s">
        <v>77</v>
      </c>
      <c r="Y144" s="31" t="s">
        <v>73</v>
      </c>
      <c r="Z144" s="32" t="s">
        <v>73</v>
      </c>
      <c r="AA144" s="32" t="s">
        <v>73</v>
      </c>
      <c r="AB144" s="33">
        <v>7300</v>
      </c>
      <c r="AC144" s="33">
        <v>6528</v>
      </c>
      <c r="AD144" s="32">
        <v>0</v>
      </c>
      <c r="AE144" s="32">
        <v>0</v>
      </c>
      <c r="AF144" s="32" t="s">
        <v>73</v>
      </c>
      <c r="AG144" s="32" t="s">
        <v>73</v>
      </c>
      <c r="AH144" s="32" t="s">
        <v>73</v>
      </c>
      <c r="AI144" s="34">
        <v>13828</v>
      </c>
      <c r="AJ144" s="41">
        <f t="shared" si="13"/>
        <v>13.827999999999999</v>
      </c>
      <c r="AK144" s="41">
        <f t="shared" si="14"/>
        <v>13.827999999999999</v>
      </c>
    </row>
    <row r="145" spans="23:37" x14ac:dyDescent="0.2">
      <c r="W145" s="236"/>
      <c r="X145" s="19" t="s">
        <v>78</v>
      </c>
      <c r="Y145" s="31" t="s">
        <v>73</v>
      </c>
      <c r="Z145" s="32" t="s">
        <v>73</v>
      </c>
      <c r="AA145" s="32" t="s">
        <v>73</v>
      </c>
      <c r="AB145" s="33">
        <v>241918.99999999997</v>
      </c>
      <c r="AC145" s="32">
        <v>0</v>
      </c>
      <c r="AD145" s="32">
        <v>0</v>
      </c>
      <c r="AE145" s="32">
        <v>0</v>
      </c>
      <c r="AF145" s="32" t="s">
        <v>73</v>
      </c>
      <c r="AG145" s="32" t="s">
        <v>73</v>
      </c>
      <c r="AH145" s="32" t="s">
        <v>73</v>
      </c>
      <c r="AI145" s="34">
        <v>241918.99999999997</v>
      </c>
      <c r="AJ145" s="41">
        <f t="shared" si="13"/>
        <v>241.91899999999998</v>
      </c>
      <c r="AK145" s="41">
        <f t="shared" si="14"/>
        <v>241.91899999999998</v>
      </c>
    </row>
    <row r="146" spans="23:37" x14ac:dyDescent="0.2">
      <c r="W146" s="236"/>
      <c r="X146" s="19" t="s">
        <v>53</v>
      </c>
      <c r="Y146" s="31" t="s">
        <v>73</v>
      </c>
      <c r="Z146" s="32" t="s">
        <v>73</v>
      </c>
      <c r="AA146" s="32" t="s">
        <v>73</v>
      </c>
      <c r="AB146" s="33">
        <v>568791.99999999988</v>
      </c>
      <c r="AC146" s="32">
        <v>0</v>
      </c>
      <c r="AD146" s="32">
        <v>0</v>
      </c>
      <c r="AE146" s="32">
        <v>0</v>
      </c>
      <c r="AF146" s="32" t="s">
        <v>73</v>
      </c>
      <c r="AG146" s="32" t="s">
        <v>73</v>
      </c>
      <c r="AH146" s="32" t="s">
        <v>73</v>
      </c>
      <c r="AI146" s="34">
        <v>568791.99999999988</v>
      </c>
      <c r="AJ146" s="41">
        <f t="shared" si="13"/>
        <v>568.79199999999992</v>
      </c>
      <c r="AK146" s="41">
        <f t="shared" si="14"/>
        <v>568.79199999999992</v>
      </c>
    </row>
    <row r="147" spans="23:37" x14ac:dyDescent="0.2">
      <c r="W147" s="236"/>
      <c r="X147" s="19" t="s">
        <v>79</v>
      </c>
      <c r="Y147" s="31" t="s">
        <v>73</v>
      </c>
      <c r="Z147" s="32" t="s">
        <v>73</v>
      </c>
      <c r="AA147" s="32" t="s">
        <v>73</v>
      </c>
      <c r="AB147" s="33">
        <v>15590.000000000004</v>
      </c>
      <c r="AC147" s="32">
        <v>0</v>
      </c>
      <c r="AD147" s="32">
        <v>0</v>
      </c>
      <c r="AE147" s="32">
        <v>0</v>
      </c>
      <c r="AF147" s="32" t="s">
        <v>73</v>
      </c>
      <c r="AG147" s="32" t="s">
        <v>73</v>
      </c>
      <c r="AH147" s="32" t="s">
        <v>73</v>
      </c>
      <c r="AI147" s="34">
        <v>15590.000000000004</v>
      </c>
      <c r="AJ147" s="41">
        <f t="shared" si="13"/>
        <v>15.590000000000003</v>
      </c>
      <c r="AK147" s="41">
        <f t="shared" si="14"/>
        <v>15.590000000000003</v>
      </c>
    </row>
    <row r="148" spans="23:37" x14ac:dyDescent="0.2">
      <c r="W148" s="236"/>
      <c r="X148" s="19" t="s">
        <v>34</v>
      </c>
      <c r="Y148" s="31" t="s">
        <v>73</v>
      </c>
      <c r="Z148" s="32" t="s">
        <v>73</v>
      </c>
      <c r="AA148" s="32" t="s">
        <v>73</v>
      </c>
      <c r="AB148" s="33">
        <v>71360.000000000015</v>
      </c>
      <c r="AC148" s="32">
        <v>0</v>
      </c>
      <c r="AD148" s="32">
        <v>0</v>
      </c>
      <c r="AE148" s="32">
        <v>0</v>
      </c>
      <c r="AF148" s="32" t="s">
        <v>73</v>
      </c>
      <c r="AG148" s="32" t="s">
        <v>73</v>
      </c>
      <c r="AH148" s="32" t="s">
        <v>73</v>
      </c>
      <c r="AI148" s="34">
        <v>71360.000000000015</v>
      </c>
      <c r="AJ148" s="41">
        <f t="shared" si="13"/>
        <v>71.360000000000014</v>
      </c>
      <c r="AK148" s="41">
        <f t="shared" si="14"/>
        <v>71.360000000000014</v>
      </c>
    </row>
    <row r="149" spans="23:37" x14ac:dyDescent="0.2">
      <c r="W149" s="236"/>
      <c r="X149" s="19" t="s">
        <v>80</v>
      </c>
      <c r="Y149" s="31" t="s">
        <v>73</v>
      </c>
      <c r="Z149" s="32" t="s">
        <v>73</v>
      </c>
      <c r="AA149" s="32" t="s">
        <v>73</v>
      </c>
      <c r="AB149" s="33">
        <v>16800</v>
      </c>
      <c r="AC149" s="32">
        <v>0</v>
      </c>
      <c r="AD149" s="32">
        <v>0</v>
      </c>
      <c r="AE149" s="32">
        <v>0</v>
      </c>
      <c r="AF149" s="32" t="s">
        <v>73</v>
      </c>
      <c r="AG149" s="32" t="s">
        <v>73</v>
      </c>
      <c r="AH149" s="32" t="s">
        <v>73</v>
      </c>
      <c r="AI149" s="34">
        <v>16800</v>
      </c>
      <c r="AJ149" s="41">
        <f t="shared" si="13"/>
        <v>16.8</v>
      </c>
      <c r="AK149" s="41">
        <f t="shared" si="14"/>
        <v>16.8</v>
      </c>
    </row>
    <row r="150" spans="23:37" x14ac:dyDescent="0.2">
      <c r="W150" s="236"/>
      <c r="X150" s="19" t="s">
        <v>81</v>
      </c>
      <c r="Y150" s="31" t="s">
        <v>73</v>
      </c>
      <c r="Z150" s="32" t="s">
        <v>73</v>
      </c>
      <c r="AA150" s="32" t="s">
        <v>73</v>
      </c>
      <c r="AB150" s="33">
        <v>80000</v>
      </c>
      <c r="AC150" s="32">
        <v>0</v>
      </c>
      <c r="AD150" s="32">
        <v>0</v>
      </c>
      <c r="AE150" s="32">
        <v>0</v>
      </c>
      <c r="AF150" s="32" t="s">
        <v>73</v>
      </c>
      <c r="AG150" s="32" t="s">
        <v>73</v>
      </c>
      <c r="AH150" s="32" t="s">
        <v>73</v>
      </c>
      <c r="AI150" s="34">
        <v>80000</v>
      </c>
      <c r="AJ150" s="41">
        <f t="shared" si="13"/>
        <v>80</v>
      </c>
      <c r="AK150" s="41">
        <f t="shared" si="14"/>
        <v>80</v>
      </c>
    </row>
    <row r="151" spans="23:37" x14ac:dyDescent="0.2">
      <c r="W151" s="236"/>
      <c r="X151" s="19" t="s">
        <v>36</v>
      </c>
      <c r="Y151" s="31" t="s">
        <v>73</v>
      </c>
      <c r="Z151" s="32" t="s">
        <v>73</v>
      </c>
      <c r="AA151" s="32" t="s">
        <v>73</v>
      </c>
      <c r="AB151" s="33">
        <v>40540</v>
      </c>
      <c r="AC151" s="32">
        <v>0</v>
      </c>
      <c r="AD151" s="32">
        <v>0</v>
      </c>
      <c r="AE151" s="33">
        <v>48</v>
      </c>
      <c r="AF151" s="32" t="s">
        <v>73</v>
      </c>
      <c r="AG151" s="32" t="s">
        <v>73</v>
      </c>
      <c r="AH151" s="32" t="s">
        <v>73</v>
      </c>
      <c r="AI151" s="34">
        <v>40588</v>
      </c>
      <c r="AJ151" s="41">
        <f t="shared" si="13"/>
        <v>40.54</v>
      </c>
      <c r="AK151" s="41">
        <f t="shared" si="14"/>
        <v>40.54</v>
      </c>
    </row>
    <row r="152" spans="23:37" x14ac:dyDescent="0.2">
      <c r="W152" s="236"/>
      <c r="X152" s="19" t="s">
        <v>37</v>
      </c>
      <c r="Y152" s="31" t="s">
        <v>73</v>
      </c>
      <c r="Z152" s="32" t="s">
        <v>73</v>
      </c>
      <c r="AA152" s="32" t="s">
        <v>73</v>
      </c>
      <c r="AB152" s="33">
        <v>25808.000000000004</v>
      </c>
      <c r="AC152" s="32">
        <v>0</v>
      </c>
      <c r="AD152" s="32">
        <v>0</v>
      </c>
      <c r="AE152" s="32">
        <v>0</v>
      </c>
      <c r="AF152" s="32" t="s">
        <v>73</v>
      </c>
      <c r="AG152" s="32" t="s">
        <v>73</v>
      </c>
      <c r="AH152" s="32" t="s">
        <v>73</v>
      </c>
      <c r="AI152" s="34">
        <v>25808.000000000004</v>
      </c>
      <c r="AJ152" s="41">
        <f t="shared" si="13"/>
        <v>25.808000000000003</v>
      </c>
      <c r="AK152" s="41">
        <f t="shared" si="14"/>
        <v>25.808000000000003</v>
      </c>
    </row>
    <row r="153" spans="23:37" x14ac:dyDescent="0.2">
      <c r="W153" s="236"/>
      <c r="X153" s="19" t="s">
        <v>38</v>
      </c>
      <c r="Y153" s="31" t="s">
        <v>73</v>
      </c>
      <c r="Z153" s="32" t="s">
        <v>73</v>
      </c>
      <c r="AA153" s="32" t="s">
        <v>73</v>
      </c>
      <c r="AB153" s="33">
        <v>333728.99999999994</v>
      </c>
      <c r="AC153" s="32">
        <v>0</v>
      </c>
      <c r="AD153" s="32">
        <v>0</v>
      </c>
      <c r="AE153" s="32">
        <v>0</v>
      </c>
      <c r="AF153" s="32" t="s">
        <v>73</v>
      </c>
      <c r="AG153" s="32" t="s">
        <v>73</v>
      </c>
      <c r="AH153" s="32" t="s">
        <v>73</v>
      </c>
      <c r="AI153" s="34">
        <v>333728.99999999994</v>
      </c>
      <c r="AJ153" s="41">
        <f t="shared" si="13"/>
        <v>333.72899999999993</v>
      </c>
      <c r="AK153" s="41">
        <f t="shared" si="14"/>
        <v>333.72899999999993</v>
      </c>
    </row>
    <row r="154" spans="23:37" x14ac:dyDescent="0.2">
      <c r="W154" s="236"/>
      <c r="X154" s="19" t="s">
        <v>39</v>
      </c>
      <c r="Y154" s="31" t="s">
        <v>73</v>
      </c>
      <c r="Z154" s="32" t="s">
        <v>73</v>
      </c>
      <c r="AA154" s="32" t="s">
        <v>73</v>
      </c>
      <c r="AB154" s="33">
        <v>49017.000000000007</v>
      </c>
      <c r="AC154" s="32">
        <v>0</v>
      </c>
      <c r="AD154" s="32">
        <v>0</v>
      </c>
      <c r="AE154" s="32">
        <v>0</v>
      </c>
      <c r="AF154" s="32" t="s">
        <v>73</v>
      </c>
      <c r="AG154" s="32" t="s">
        <v>73</v>
      </c>
      <c r="AH154" s="32" t="s">
        <v>73</v>
      </c>
      <c r="AI154" s="34">
        <v>49017.000000000007</v>
      </c>
      <c r="AJ154" s="41">
        <f t="shared" si="13"/>
        <v>49.01700000000001</v>
      </c>
      <c r="AK154" s="41">
        <f t="shared" si="14"/>
        <v>49.01700000000001</v>
      </c>
    </row>
    <row r="155" spans="23:37" x14ac:dyDescent="0.2">
      <c r="W155" s="236"/>
      <c r="X155" s="19" t="s">
        <v>82</v>
      </c>
      <c r="Y155" s="31" t="s">
        <v>73</v>
      </c>
      <c r="Z155" s="32" t="s">
        <v>73</v>
      </c>
      <c r="AA155" s="32" t="s">
        <v>73</v>
      </c>
      <c r="AB155" s="33">
        <v>91616.000000000029</v>
      </c>
      <c r="AC155" s="32">
        <v>0</v>
      </c>
      <c r="AD155" s="32">
        <v>0</v>
      </c>
      <c r="AE155" s="32">
        <v>0</v>
      </c>
      <c r="AF155" s="32" t="s">
        <v>73</v>
      </c>
      <c r="AG155" s="32" t="s">
        <v>73</v>
      </c>
      <c r="AH155" s="32" t="s">
        <v>73</v>
      </c>
      <c r="AI155" s="34">
        <v>91616.000000000029</v>
      </c>
      <c r="AJ155" s="41">
        <f t="shared" si="13"/>
        <v>91.616000000000028</v>
      </c>
      <c r="AK155" s="41">
        <f t="shared" si="14"/>
        <v>91.616000000000028</v>
      </c>
    </row>
    <row r="156" spans="23:37" ht="15" thickBot="1" x14ac:dyDescent="0.25">
      <c r="W156" s="236"/>
      <c r="X156" s="19" t="s">
        <v>83</v>
      </c>
      <c r="Y156" s="31" t="s">
        <v>73</v>
      </c>
      <c r="Z156" s="32" t="s">
        <v>73</v>
      </c>
      <c r="AA156" s="32" t="s">
        <v>73</v>
      </c>
      <c r="AB156" s="33">
        <v>22441</v>
      </c>
      <c r="AC156" s="32">
        <v>0</v>
      </c>
      <c r="AD156" s="32">
        <v>0</v>
      </c>
      <c r="AE156" s="32">
        <v>0</v>
      </c>
      <c r="AF156" s="32" t="s">
        <v>73</v>
      </c>
      <c r="AG156" s="32" t="s">
        <v>73</v>
      </c>
      <c r="AH156" s="32" t="s">
        <v>73</v>
      </c>
      <c r="AI156" s="34">
        <v>22441</v>
      </c>
      <c r="AJ156" s="41">
        <f t="shared" si="13"/>
        <v>22.440999999999999</v>
      </c>
      <c r="AK156" s="41">
        <f t="shared" si="14"/>
        <v>22.440999999999999</v>
      </c>
    </row>
    <row r="157" spans="23:37" ht="15" thickBot="1" x14ac:dyDescent="0.25">
      <c r="W157" s="236"/>
      <c r="X157" s="48" t="s">
        <v>65</v>
      </c>
      <c r="Y157" s="49" t="s">
        <v>73</v>
      </c>
      <c r="Z157" s="50" t="s">
        <v>73</v>
      </c>
      <c r="AA157" s="50" t="s">
        <v>73</v>
      </c>
      <c r="AB157" s="51">
        <v>2356178</v>
      </c>
      <c r="AC157" s="51">
        <v>11288</v>
      </c>
      <c r="AD157" s="51">
        <v>12</v>
      </c>
      <c r="AE157" s="51">
        <v>48</v>
      </c>
      <c r="AF157" s="50" t="s">
        <v>73</v>
      </c>
      <c r="AG157" s="50" t="s">
        <v>73</v>
      </c>
      <c r="AH157" s="50" t="s">
        <v>73</v>
      </c>
      <c r="AI157" s="53">
        <v>2367525.9999999981</v>
      </c>
      <c r="AJ157" s="41">
        <f t="shared" si="13"/>
        <v>2367.4659999999999</v>
      </c>
      <c r="AK157" s="41">
        <f t="shared" si="14"/>
        <v>2379.4659999999999</v>
      </c>
    </row>
    <row r="158" spans="23:37" x14ac:dyDescent="0.2">
      <c r="W158" s="238" t="s">
        <v>50</v>
      </c>
      <c r="X158" s="19" t="s">
        <v>72</v>
      </c>
      <c r="Y158" s="31" t="s">
        <v>73</v>
      </c>
      <c r="Z158" s="32" t="s">
        <v>73</v>
      </c>
      <c r="AA158" s="32" t="s">
        <v>73</v>
      </c>
      <c r="AB158" s="32" t="s">
        <v>73</v>
      </c>
      <c r="AC158" s="32" t="s">
        <v>73</v>
      </c>
      <c r="AD158" s="32" t="s">
        <v>73</v>
      </c>
      <c r="AE158" s="32" t="s">
        <v>73</v>
      </c>
      <c r="AF158" s="32" t="s">
        <v>73</v>
      </c>
      <c r="AG158" s="32" t="s">
        <v>73</v>
      </c>
      <c r="AH158" s="32" t="s">
        <v>73</v>
      </c>
      <c r="AI158" s="35" t="s">
        <v>73</v>
      </c>
    </row>
    <row r="159" spans="23:37" x14ac:dyDescent="0.2">
      <c r="W159" s="236"/>
      <c r="X159" s="19" t="s">
        <v>74</v>
      </c>
      <c r="Y159" s="31" t="s">
        <v>73</v>
      </c>
      <c r="Z159" s="32" t="s">
        <v>73</v>
      </c>
      <c r="AA159" s="32" t="s">
        <v>73</v>
      </c>
      <c r="AB159" s="32" t="s">
        <v>73</v>
      </c>
      <c r="AC159" s="32" t="s">
        <v>73</v>
      </c>
      <c r="AD159" s="32" t="s">
        <v>73</v>
      </c>
      <c r="AE159" s="32" t="s">
        <v>73</v>
      </c>
      <c r="AF159" s="32" t="s">
        <v>73</v>
      </c>
      <c r="AG159" s="32" t="s">
        <v>73</v>
      </c>
      <c r="AH159" s="32" t="s">
        <v>73</v>
      </c>
      <c r="AI159" s="35" t="s">
        <v>73</v>
      </c>
    </row>
    <row r="160" spans="23:37" x14ac:dyDescent="0.2">
      <c r="W160" s="236"/>
      <c r="X160" s="19" t="s">
        <v>75</v>
      </c>
      <c r="Y160" s="31" t="s">
        <v>73</v>
      </c>
      <c r="Z160" s="32" t="s">
        <v>73</v>
      </c>
      <c r="AA160" s="32" t="s">
        <v>73</v>
      </c>
      <c r="AB160" s="32" t="s">
        <v>73</v>
      </c>
      <c r="AC160" s="32" t="s">
        <v>73</v>
      </c>
      <c r="AD160" s="32" t="s">
        <v>73</v>
      </c>
      <c r="AE160" s="32" t="s">
        <v>73</v>
      </c>
      <c r="AF160" s="32" t="s">
        <v>73</v>
      </c>
      <c r="AG160" s="32" t="s">
        <v>73</v>
      </c>
      <c r="AH160" s="32" t="s">
        <v>73</v>
      </c>
      <c r="AI160" s="35" t="s">
        <v>73</v>
      </c>
    </row>
    <row r="161" spans="23:36" x14ac:dyDescent="0.2">
      <c r="W161" s="236"/>
      <c r="X161" s="19" t="s">
        <v>32</v>
      </c>
      <c r="Y161" s="31" t="s">
        <v>73</v>
      </c>
      <c r="Z161" s="32" t="s">
        <v>73</v>
      </c>
      <c r="AA161" s="32" t="s">
        <v>73</v>
      </c>
      <c r="AB161" s="32" t="s">
        <v>73</v>
      </c>
      <c r="AC161" s="32" t="s">
        <v>73</v>
      </c>
      <c r="AD161" s="32" t="s">
        <v>73</v>
      </c>
      <c r="AE161" s="32" t="s">
        <v>73</v>
      </c>
      <c r="AF161" s="32" t="s">
        <v>73</v>
      </c>
      <c r="AG161" s="32" t="s">
        <v>73</v>
      </c>
      <c r="AH161" s="32" t="s">
        <v>73</v>
      </c>
      <c r="AI161" s="35" t="s">
        <v>73</v>
      </c>
    </row>
    <row r="162" spans="23:36" x14ac:dyDescent="0.2">
      <c r="W162" s="236"/>
      <c r="X162" s="19" t="s">
        <v>76</v>
      </c>
      <c r="Y162" s="31" t="s">
        <v>73</v>
      </c>
      <c r="Z162" s="32" t="s">
        <v>73</v>
      </c>
      <c r="AA162" s="32" t="s">
        <v>73</v>
      </c>
      <c r="AB162" s="32" t="s">
        <v>73</v>
      </c>
      <c r="AC162" s="32" t="s">
        <v>73</v>
      </c>
      <c r="AD162" s="32" t="s">
        <v>73</v>
      </c>
      <c r="AE162" s="32" t="s">
        <v>73</v>
      </c>
      <c r="AF162" s="32" t="s">
        <v>73</v>
      </c>
      <c r="AG162" s="32" t="s">
        <v>73</v>
      </c>
      <c r="AH162" s="32" t="s">
        <v>73</v>
      </c>
      <c r="AI162" s="35" t="s">
        <v>73</v>
      </c>
    </row>
    <row r="163" spans="23:36" x14ac:dyDescent="0.2">
      <c r="W163" s="236"/>
      <c r="X163" s="19" t="s">
        <v>77</v>
      </c>
      <c r="Y163" s="31" t="s">
        <v>73</v>
      </c>
      <c r="Z163" s="32" t="s">
        <v>73</v>
      </c>
      <c r="AA163" s="32" t="s">
        <v>73</v>
      </c>
      <c r="AB163" s="32" t="s">
        <v>73</v>
      </c>
      <c r="AC163" s="32" t="s">
        <v>73</v>
      </c>
      <c r="AD163" s="32" t="s">
        <v>73</v>
      </c>
      <c r="AE163" s="32" t="s">
        <v>73</v>
      </c>
      <c r="AF163" s="32" t="s">
        <v>73</v>
      </c>
      <c r="AG163" s="32" t="s">
        <v>73</v>
      </c>
      <c r="AH163" s="32" t="s">
        <v>73</v>
      </c>
      <c r="AI163" s="35" t="s">
        <v>73</v>
      </c>
    </row>
    <row r="164" spans="23:36" x14ac:dyDescent="0.2">
      <c r="W164" s="236"/>
      <c r="X164" s="19" t="s">
        <v>78</v>
      </c>
      <c r="Y164" s="31" t="s">
        <v>73</v>
      </c>
      <c r="Z164" s="32" t="s">
        <v>73</v>
      </c>
      <c r="AA164" s="32" t="s">
        <v>73</v>
      </c>
      <c r="AB164" s="32" t="s">
        <v>73</v>
      </c>
      <c r="AC164" s="32" t="s">
        <v>73</v>
      </c>
      <c r="AD164" s="32" t="s">
        <v>73</v>
      </c>
      <c r="AE164" s="32" t="s">
        <v>73</v>
      </c>
      <c r="AF164" s="32" t="s">
        <v>73</v>
      </c>
      <c r="AG164" s="32" t="s">
        <v>73</v>
      </c>
      <c r="AH164" s="32" t="s">
        <v>73</v>
      </c>
      <c r="AI164" s="35" t="s">
        <v>73</v>
      </c>
    </row>
    <row r="165" spans="23:36" x14ac:dyDescent="0.2">
      <c r="W165" s="236"/>
      <c r="X165" s="19" t="s">
        <v>53</v>
      </c>
      <c r="Y165" s="31" t="s">
        <v>73</v>
      </c>
      <c r="Z165" s="32" t="s">
        <v>73</v>
      </c>
      <c r="AA165" s="32" t="s">
        <v>73</v>
      </c>
      <c r="AB165" s="32" t="s">
        <v>73</v>
      </c>
      <c r="AC165" s="32" t="s">
        <v>73</v>
      </c>
      <c r="AD165" s="32" t="s">
        <v>73</v>
      </c>
      <c r="AE165" s="32" t="s">
        <v>73</v>
      </c>
      <c r="AF165" s="32" t="s">
        <v>73</v>
      </c>
      <c r="AG165" s="32" t="s">
        <v>73</v>
      </c>
      <c r="AH165" s="32" t="s">
        <v>73</v>
      </c>
      <c r="AI165" s="35" t="s">
        <v>73</v>
      </c>
    </row>
    <row r="166" spans="23:36" x14ac:dyDescent="0.2">
      <c r="W166" s="236"/>
      <c r="X166" s="19" t="s">
        <v>79</v>
      </c>
      <c r="Y166" s="31" t="s">
        <v>73</v>
      </c>
      <c r="Z166" s="32" t="s">
        <v>73</v>
      </c>
      <c r="AA166" s="32" t="s">
        <v>73</v>
      </c>
      <c r="AB166" s="32" t="s">
        <v>73</v>
      </c>
      <c r="AC166" s="32" t="s">
        <v>73</v>
      </c>
      <c r="AD166" s="32" t="s">
        <v>73</v>
      </c>
      <c r="AE166" s="32" t="s">
        <v>73</v>
      </c>
      <c r="AF166" s="32" t="s">
        <v>73</v>
      </c>
      <c r="AG166" s="32" t="s">
        <v>73</v>
      </c>
      <c r="AH166" s="32" t="s">
        <v>73</v>
      </c>
      <c r="AI166" s="35" t="s">
        <v>73</v>
      </c>
    </row>
    <row r="167" spans="23:36" x14ac:dyDescent="0.2">
      <c r="W167" s="236"/>
      <c r="X167" s="19" t="s">
        <v>34</v>
      </c>
      <c r="Y167" s="31" t="s">
        <v>73</v>
      </c>
      <c r="Z167" s="32" t="s">
        <v>73</v>
      </c>
      <c r="AA167" s="32" t="s">
        <v>73</v>
      </c>
      <c r="AB167" s="32" t="s">
        <v>73</v>
      </c>
      <c r="AC167" s="32" t="s">
        <v>73</v>
      </c>
      <c r="AD167" s="32" t="s">
        <v>73</v>
      </c>
      <c r="AE167" s="32" t="s">
        <v>73</v>
      </c>
      <c r="AF167" s="32" t="s">
        <v>73</v>
      </c>
      <c r="AG167" s="32" t="s">
        <v>73</v>
      </c>
      <c r="AH167" s="32" t="s">
        <v>73</v>
      </c>
      <c r="AI167" s="35" t="s">
        <v>73</v>
      </c>
    </row>
    <row r="168" spans="23:36" x14ac:dyDescent="0.2">
      <c r="W168" s="236"/>
      <c r="X168" s="19" t="s">
        <v>80</v>
      </c>
      <c r="Y168" s="31" t="s">
        <v>73</v>
      </c>
      <c r="Z168" s="32" t="s">
        <v>73</v>
      </c>
      <c r="AA168" s="32" t="s">
        <v>73</v>
      </c>
      <c r="AB168" s="32" t="s">
        <v>73</v>
      </c>
      <c r="AC168" s="32" t="s">
        <v>73</v>
      </c>
      <c r="AD168" s="32" t="s">
        <v>73</v>
      </c>
      <c r="AE168" s="32" t="s">
        <v>73</v>
      </c>
      <c r="AF168" s="32" t="s">
        <v>73</v>
      </c>
      <c r="AG168" s="32" t="s">
        <v>73</v>
      </c>
      <c r="AH168" s="32" t="s">
        <v>73</v>
      </c>
      <c r="AI168" s="35" t="s">
        <v>73</v>
      </c>
    </row>
    <row r="169" spans="23:36" x14ac:dyDescent="0.2">
      <c r="W169" s="236"/>
      <c r="X169" s="19" t="s">
        <v>81</v>
      </c>
      <c r="Y169" s="31" t="s">
        <v>73</v>
      </c>
      <c r="Z169" s="32" t="s">
        <v>73</v>
      </c>
      <c r="AA169" s="32" t="s">
        <v>73</v>
      </c>
      <c r="AB169" s="32" t="s">
        <v>73</v>
      </c>
      <c r="AC169" s="32" t="s">
        <v>73</v>
      </c>
      <c r="AD169" s="32" t="s">
        <v>73</v>
      </c>
      <c r="AE169" s="32" t="s">
        <v>73</v>
      </c>
      <c r="AF169" s="32" t="s">
        <v>73</v>
      </c>
      <c r="AG169" s="32" t="s">
        <v>73</v>
      </c>
      <c r="AH169" s="32" t="s">
        <v>73</v>
      </c>
      <c r="AI169" s="35" t="s">
        <v>73</v>
      </c>
    </row>
    <row r="170" spans="23:36" x14ac:dyDescent="0.2">
      <c r="W170" s="236"/>
      <c r="X170" s="19" t="s">
        <v>36</v>
      </c>
      <c r="Y170" s="31" t="s">
        <v>73</v>
      </c>
      <c r="Z170" s="32" t="s">
        <v>73</v>
      </c>
      <c r="AA170" s="32" t="s">
        <v>73</v>
      </c>
      <c r="AB170" s="32" t="s">
        <v>73</v>
      </c>
      <c r="AC170" s="32" t="s">
        <v>73</v>
      </c>
      <c r="AD170" s="32" t="s">
        <v>73</v>
      </c>
      <c r="AE170" s="32" t="s">
        <v>73</v>
      </c>
      <c r="AF170" s="32" t="s">
        <v>73</v>
      </c>
      <c r="AG170" s="32" t="s">
        <v>73</v>
      </c>
      <c r="AH170" s="32" t="s">
        <v>73</v>
      </c>
      <c r="AI170" s="35" t="s">
        <v>73</v>
      </c>
    </row>
    <row r="171" spans="23:36" x14ac:dyDescent="0.2">
      <c r="W171" s="236"/>
      <c r="X171" s="19" t="s">
        <v>37</v>
      </c>
      <c r="Y171" s="31" t="s">
        <v>73</v>
      </c>
      <c r="Z171" s="32" t="s">
        <v>73</v>
      </c>
      <c r="AA171" s="32" t="s">
        <v>73</v>
      </c>
      <c r="AB171" s="32" t="s">
        <v>73</v>
      </c>
      <c r="AC171" s="32" t="s">
        <v>73</v>
      </c>
      <c r="AD171" s="32" t="s">
        <v>73</v>
      </c>
      <c r="AE171" s="32" t="s">
        <v>73</v>
      </c>
      <c r="AF171" s="32" t="s">
        <v>73</v>
      </c>
      <c r="AG171" s="32" t="s">
        <v>73</v>
      </c>
      <c r="AH171" s="32" t="s">
        <v>73</v>
      </c>
      <c r="AI171" s="35" t="s">
        <v>73</v>
      </c>
    </row>
    <row r="172" spans="23:36" x14ac:dyDescent="0.2">
      <c r="W172" s="236"/>
      <c r="X172" s="19" t="s">
        <v>38</v>
      </c>
      <c r="Y172" s="31" t="s">
        <v>73</v>
      </c>
      <c r="Z172" s="32" t="s">
        <v>73</v>
      </c>
      <c r="AA172" s="32" t="s">
        <v>73</v>
      </c>
      <c r="AB172" s="32" t="s">
        <v>73</v>
      </c>
      <c r="AC172" s="32" t="s">
        <v>73</v>
      </c>
      <c r="AD172" s="32" t="s">
        <v>73</v>
      </c>
      <c r="AE172" s="32" t="s">
        <v>73</v>
      </c>
      <c r="AF172" s="32" t="s">
        <v>73</v>
      </c>
      <c r="AG172" s="32" t="s">
        <v>73</v>
      </c>
      <c r="AH172" s="32" t="s">
        <v>73</v>
      </c>
      <c r="AI172" s="35" t="s">
        <v>73</v>
      </c>
    </row>
    <row r="173" spans="23:36" x14ac:dyDescent="0.2">
      <c r="W173" s="236"/>
      <c r="X173" s="19" t="s">
        <v>39</v>
      </c>
      <c r="Y173" s="31" t="s">
        <v>73</v>
      </c>
      <c r="Z173" s="32" t="s">
        <v>73</v>
      </c>
      <c r="AA173" s="32" t="s">
        <v>73</v>
      </c>
      <c r="AB173" s="32" t="s">
        <v>73</v>
      </c>
      <c r="AC173" s="32" t="s">
        <v>73</v>
      </c>
      <c r="AD173" s="32" t="s">
        <v>73</v>
      </c>
      <c r="AE173" s="32" t="s">
        <v>73</v>
      </c>
      <c r="AF173" s="32" t="s">
        <v>73</v>
      </c>
      <c r="AG173" s="32" t="s">
        <v>73</v>
      </c>
      <c r="AH173" s="32" t="s">
        <v>73</v>
      </c>
      <c r="AI173" s="35" t="s">
        <v>73</v>
      </c>
    </row>
    <row r="174" spans="23:36" x14ac:dyDescent="0.2">
      <c r="W174" s="236"/>
      <c r="X174" s="19" t="s">
        <v>82</v>
      </c>
      <c r="Y174" s="31" t="s">
        <v>73</v>
      </c>
      <c r="Z174" s="32" t="s">
        <v>73</v>
      </c>
      <c r="AA174" s="32" t="s">
        <v>73</v>
      </c>
      <c r="AB174" s="32" t="s">
        <v>73</v>
      </c>
      <c r="AC174" s="32" t="s">
        <v>73</v>
      </c>
      <c r="AD174" s="32" t="s">
        <v>73</v>
      </c>
      <c r="AE174" s="32" t="s">
        <v>73</v>
      </c>
      <c r="AF174" s="32" t="s">
        <v>73</v>
      </c>
      <c r="AG174" s="32" t="s">
        <v>73</v>
      </c>
      <c r="AH174" s="32" t="s">
        <v>73</v>
      </c>
      <c r="AI174" s="35" t="s">
        <v>73</v>
      </c>
    </row>
    <row r="175" spans="23:36" ht="15" thickBot="1" x14ac:dyDescent="0.25">
      <c r="W175" s="236"/>
      <c r="X175" s="19" t="s">
        <v>83</v>
      </c>
      <c r="Y175" s="31" t="s">
        <v>73</v>
      </c>
      <c r="Z175" s="32" t="s">
        <v>73</v>
      </c>
      <c r="AA175" s="32" t="s">
        <v>73</v>
      </c>
      <c r="AB175" s="32" t="s">
        <v>73</v>
      </c>
      <c r="AC175" s="32" t="s">
        <v>73</v>
      </c>
      <c r="AD175" s="32" t="s">
        <v>73</v>
      </c>
      <c r="AE175" s="32" t="s">
        <v>73</v>
      </c>
      <c r="AF175" s="32" t="s">
        <v>73</v>
      </c>
      <c r="AG175" s="32" t="s">
        <v>73</v>
      </c>
      <c r="AH175" s="32" t="s">
        <v>73</v>
      </c>
      <c r="AI175" s="35" t="s">
        <v>73</v>
      </c>
    </row>
    <row r="176" spans="23:36" ht="15" thickBot="1" x14ac:dyDescent="0.25">
      <c r="W176" s="236"/>
      <c r="X176" s="48" t="s">
        <v>65</v>
      </c>
      <c r="Y176" s="49" t="s">
        <v>73</v>
      </c>
      <c r="Z176" s="50" t="s">
        <v>73</v>
      </c>
      <c r="AA176" s="50" t="s">
        <v>73</v>
      </c>
      <c r="AB176" s="50" t="s">
        <v>73</v>
      </c>
      <c r="AC176" s="50" t="s">
        <v>73</v>
      </c>
      <c r="AD176" s="50" t="s">
        <v>73</v>
      </c>
      <c r="AE176" s="50" t="s">
        <v>73</v>
      </c>
      <c r="AF176" s="50" t="s">
        <v>73</v>
      </c>
      <c r="AG176" s="50" t="s">
        <v>73</v>
      </c>
      <c r="AH176" s="50" t="s">
        <v>73</v>
      </c>
      <c r="AI176" s="112" t="s">
        <v>73</v>
      </c>
      <c r="AJ176" s="54"/>
    </row>
    <row r="177" spans="23:36" x14ac:dyDescent="0.2">
      <c r="W177" s="238" t="s">
        <v>51</v>
      </c>
      <c r="X177" s="19" t="s">
        <v>72</v>
      </c>
      <c r="Y177" s="31" t="s">
        <v>73</v>
      </c>
      <c r="Z177" s="32" t="s">
        <v>73</v>
      </c>
      <c r="AA177" s="32" t="s">
        <v>73</v>
      </c>
      <c r="AB177" s="32" t="s">
        <v>73</v>
      </c>
      <c r="AC177" s="33">
        <v>1250</v>
      </c>
      <c r="AD177" s="32" t="s">
        <v>73</v>
      </c>
      <c r="AE177" s="32" t="s">
        <v>73</v>
      </c>
      <c r="AF177" s="32" t="s">
        <v>73</v>
      </c>
      <c r="AG177" s="32" t="s">
        <v>73</v>
      </c>
      <c r="AH177" s="32" t="s">
        <v>73</v>
      </c>
      <c r="AI177" s="34">
        <v>1250</v>
      </c>
      <c r="AJ177" s="41">
        <f>AC177/1000</f>
        <v>1.25</v>
      </c>
    </row>
    <row r="178" spans="23:36" x14ac:dyDescent="0.2">
      <c r="W178" s="236"/>
      <c r="X178" s="19" t="s">
        <v>74</v>
      </c>
      <c r="Y178" s="31" t="s">
        <v>73</v>
      </c>
      <c r="Z178" s="32" t="s">
        <v>73</v>
      </c>
      <c r="AA178" s="32" t="s">
        <v>73</v>
      </c>
      <c r="AB178" s="32" t="s">
        <v>73</v>
      </c>
      <c r="AC178" s="33">
        <v>383</v>
      </c>
      <c r="AD178" s="32" t="s">
        <v>73</v>
      </c>
      <c r="AE178" s="32" t="s">
        <v>73</v>
      </c>
      <c r="AF178" s="32" t="s">
        <v>73</v>
      </c>
      <c r="AG178" s="32" t="s">
        <v>73</v>
      </c>
      <c r="AH178" s="32" t="s">
        <v>73</v>
      </c>
      <c r="AI178" s="34">
        <v>383</v>
      </c>
      <c r="AJ178" s="41">
        <f t="shared" ref="AJ178:AJ195" si="15">AC178/1000</f>
        <v>0.38300000000000001</v>
      </c>
    </row>
    <row r="179" spans="23:36" x14ac:dyDescent="0.2">
      <c r="W179" s="236"/>
      <c r="X179" s="19" t="s">
        <v>75</v>
      </c>
      <c r="Y179" s="31" t="s">
        <v>73</v>
      </c>
      <c r="Z179" s="32" t="s">
        <v>73</v>
      </c>
      <c r="AA179" s="32" t="s">
        <v>73</v>
      </c>
      <c r="AB179" s="32" t="s">
        <v>73</v>
      </c>
      <c r="AC179" s="32">
        <v>0</v>
      </c>
      <c r="AD179" s="32" t="s">
        <v>73</v>
      </c>
      <c r="AE179" s="32" t="s">
        <v>73</v>
      </c>
      <c r="AF179" s="32" t="s">
        <v>73</v>
      </c>
      <c r="AG179" s="32" t="s">
        <v>73</v>
      </c>
      <c r="AH179" s="32" t="s">
        <v>73</v>
      </c>
      <c r="AI179" s="35" t="s">
        <v>73</v>
      </c>
      <c r="AJ179" s="41">
        <f t="shared" si="15"/>
        <v>0</v>
      </c>
    </row>
    <row r="180" spans="23:36" x14ac:dyDescent="0.2">
      <c r="W180" s="236"/>
      <c r="X180" s="19" t="s">
        <v>32</v>
      </c>
      <c r="Y180" s="31" t="s">
        <v>73</v>
      </c>
      <c r="Z180" s="32" t="s">
        <v>73</v>
      </c>
      <c r="AA180" s="32" t="s">
        <v>73</v>
      </c>
      <c r="AB180" s="32" t="s">
        <v>73</v>
      </c>
      <c r="AC180" s="32">
        <v>0</v>
      </c>
      <c r="AD180" s="32" t="s">
        <v>73</v>
      </c>
      <c r="AE180" s="32" t="s">
        <v>73</v>
      </c>
      <c r="AF180" s="32" t="s">
        <v>73</v>
      </c>
      <c r="AG180" s="32" t="s">
        <v>73</v>
      </c>
      <c r="AH180" s="32" t="s">
        <v>73</v>
      </c>
      <c r="AI180" s="35" t="s">
        <v>73</v>
      </c>
      <c r="AJ180" s="41">
        <f t="shared" si="15"/>
        <v>0</v>
      </c>
    </row>
    <row r="181" spans="23:36" x14ac:dyDescent="0.2">
      <c r="W181" s="236"/>
      <c r="X181" s="19" t="s">
        <v>76</v>
      </c>
      <c r="Y181" s="31" t="s">
        <v>73</v>
      </c>
      <c r="Z181" s="32" t="s">
        <v>73</v>
      </c>
      <c r="AA181" s="32" t="s">
        <v>73</v>
      </c>
      <c r="AB181" s="32" t="s">
        <v>73</v>
      </c>
      <c r="AC181" s="33">
        <v>648</v>
      </c>
      <c r="AD181" s="32" t="s">
        <v>73</v>
      </c>
      <c r="AE181" s="32" t="s">
        <v>73</v>
      </c>
      <c r="AF181" s="32" t="s">
        <v>73</v>
      </c>
      <c r="AG181" s="32" t="s">
        <v>73</v>
      </c>
      <c r="AH181" s="32" t="s">
        <v>73</v>
      </c>
      <c r="AI181" s="34">
        <v>648</v>
      </c>
      <c r="AJ181" s="41">
        <f t="shared" si="15"/>
        <v>0.64800000000000002</v>
      </c>
    </row>
    <row r="182" spans="23:36" x14ac:dyDescent="0.2">
      <c r="W182" s="236"/>
      <c r="X182" s="19" t="s">
        <v>77</v>
      </c>
      <c r="Y182" s="31" t="s">
        <v>73</v>
      </c>
      <c r="Z182" s="32" t="s">
        <v>73</v>
      </c>
      <c r="AA182" s="32" t="s">
        <v>73</v>
      </c>
      <c r="AB182" s="32" t="s">
        <v>73</v>
      </c>
      <c r="AC182" s="32">
        <v>0</v>
      </c>
      <c r="AD182" s="32" t="s">
        <v>73</v>
      </c>
      <c r="AE182" s="32" t="s">
        <v>73</v>
      </c>
      <c r="AF182" s="32" t="s">
        <v>73</v>
      </c>
      <c r="AG182" s="32" t="s">
        <v>73</v>
      </c>
      <c r="AH182" s="32" t="s">
        <v>73</v>
      </c>
      <c r="AI182" s="35" t="s">
        <v>73</v>
      </c>
      <c r="AJ182" s="41">
        <f t="shared" si="15"/>
        <v>0</v>
      </c>
    </row>
    <row r="183" spans="23:36" x14ac:dyDescent="0.2">
      <c r="W183" s="236"/>
      <c r="X183" s="19" t="s">
        <v>78</v>
      </c>
      <c r="Y183" s="31" t="s">
        <v>73</v>
      </c>
      <c r="Z183" s="32" t="s">
        <v>73</v>
      </c>
      <c r="AA183" s="32" t="s">
        <v>73</v>
      </c>
      <c r="AB183" s="32" t="s">
        <v>73</v>
      </c>
      <c r="AC183" s="32">
        <v>0</v>
      </c>
      <c r="AD183" s="32" t="s">
        <v>73</v>
      </c>
      <c r="AE183" s="32" t="s">
        <v>73</v>
      </c>
      <c r="AF183" s="32" t="s">
        <v>73</v>
      </c>
      <c r="AG183" s="32" t="s">
        <v>73</v>
      </c>
      <c r="AH183" s="32" t="s">
        <v>73</v>
      </c>
      <c r="AI183" s="35" t="s">
        <v>73</v>
      </c>
      <c r="AJ183" s="41">
        <f t="shared" si="15"/>
        <v>0</v>
      </c>
    </row>
    <row r="184" spans="23:36" x14ac:dyDescent="0.2">
      <c r="W184" s="236"/>
      <c r="X184" s="19" t="s">
        <v>53</v>
      </c>
      <c r="Y184" s="31" t="s">
        <v>73</v>
      </c>
      <c r="Z184" s="32" t="s">
        <v>73</v>
      </c>
      <c r="AA184" s="32" t="s">
        <v>73</v>
      </c>
      <c r="AB184" s="32" t="s">
        <v>73</v>
      </c>
      <c r="AC184" s="32">
        <v>0</v>
      </c>
      <c r="AD184" s="32" t="s">
        <v>73</v>
      </c>
      <c r="AE184" s="32" t="s">
        <v>73</v>
      </c>
      <c r="AF184" s="32" t="s">
        <v>73</v>
      </c>
      <c r="AG184" s="32" t="s">
        <v>73</v>
      </c>
      <c r="AH184" s="32" t="s">
        <v>73</v>
      </c>
      <c r="AI184" s="35" t="s">
        <v>73</v>
      </c>
      <c r="AJ184" s="41">
        <f t="shared" si="15"/>
        <v>0</v>
      </c>
    </row>
    <row r="185" spans="23:36" x14ac:dyDescent="0.2">
      <c r="W185" s="236"/>
      <c r="X185" s="19" t="s">
        <v>79</v>
      </c>
      <c r="Y185" s="31" t="s">
        <v>73</v>
      </c>
      <c r="Z185" s="32" t="s">
        <v>73</v>
      </c>
      <c r="AA185" s="32" t="s">
        <v>73</v>
      </c>
      <c r="AB185" s="32" t="s">
        <v>73</v>
      </c>
      <c r="AC185" s="32">
        <v>0</v>
      </c>
      <c r="AD185" s="32" t="s">
        <v>73</v>
      </c>
      <c r="AE185" s="32" t="s">
        <v>73</v>
      </c>
      <c r="AF185" s="32" t="s">
        <v>73</v>
      </c>
      <c r="AG185" s="32" t="s">
        <v>73</v>
      </c>
      <c r="AH185" s="32" t="s">
        <v>73</v>
      </c>
      <c r="AI185" s="35" t="s">
        <v>73</v>
      </c>
      <c r="AJ185" s="41">
        <f t="shared" si="15"/>
        <v>0</v>
      </c>
    </row>
    <row r="186" spans="23:36" x14ac:dyDescent="0.2">
      <c r="W186" s="236"/>
      <c r="X186" s="19" t="s">
        <v>34</v>
      </c>
      <c r="Y186" s="31" t="s">
        <v>73</v>
      </c>
      <c r="Z186" s="32" t="s">
        <v>73</v>
      </c>
      <c r="AA186" s="32" t="s">
        <v>73</v>
      </c>
      <c r="AB186" s="32" t="s">
        <v>73</v>
      </c>
      <c r="AC186" s="32">
        <v>0</v>
      </c>
      <c r="AD186" s="32" t="s">
        <v>73</v>
      </c>
      <c r="AE186" s="32" t="s">
        <v>73</v>
      </c>
      <c r="AF186" s="32" t="s">
        <v>73</v>
      </c>
      <c r="AG186" s="32" t="s">
        <v>73</v>
      </c>
      <c r="AH186" s="32" t="s">
        <v>73</v>
      </c>
      <c r="AI186" s="35" t="s">
        <v>73</v>
      </c>
      <c r="AJ186" s="41">
        <f t="shared" si="15"/>
        <v>0</v>
      </c>
    </row>
    <row r="187" spans="23:36" x14ac:dyDescent="0.2">
      <c r="W187" s="236"/>
      <c r="X187" s="19" t="s">
        <v>80</v>
      </c>
      <c r="Y187" s="31" t="s">
        <v>73</v>
      </c>
      <c r="Z187" s="32" t="s">
        <v>73</v>
      </c>
      <c r="AA187" s="32" t="s">
        <v>73</v>
      </c>
      <c r="AB187" s="32" t="s">
        <v>73</v>
      </c>
      <c r="AC187" s="32">
        <v>0</v>
      </c>
      <c r="AD187" s="32" t="s">
        <v>73</v>
      </c>
      <c r="AE187" s="32" t="s">
        <v>73</v>
      </c>
      <c r="AF187" s="32" t="s">
        <v>73</v>
      </c>
      <c r="AG187" s="32" t="s">
        <v>73</v>
      </c>
      <c r="AH187" s="32" t="s">
        <v>73</v>
      </c>
      <c r="AI187" s="35" t="s">
        <v>73</v>
      </c>
      <c r="AJ187" s="41">
        <f t="shared" si="15"/>
        <v>0</v>
      </c>
    </row>
    <row r="188" spans="23:36" x14ac:dyDescent="0.2">
      <c r="W188" s="236"/>
      <c r="X188" s="19" t="s">
        <v>81</v>
      </c>
      <c r="Y188" s="31" t="s">
        <v>73</v>
      </c>
      <c r="Z188" s="32" t="s">
        <v>73</v>
      </c>
      <c r="AA188" s="32" t="s">
        <v>73</v>
      </c>
      <c r="AB188" s="32" t="s">
        <v>73</v>
      </c>
      <c r="AC188" s="32">
        <v>0</v>
      </c>
      <c r="AD188" s="32" t="s">
        <v>73</v>
      </c>
      <c r="AE188" s="32" t="s">
        <v>73</v>
      </c>
      <c r="AF188" s="32" t="s">
        <v>73</v>
      </c>
      <c r="AG188" s="32" t="s">
        <v>73</v>
      </c>
      <c r="AH188" s="32" t="s">
        <v>73</v>
      </c>
      <c r="AI188" s="35" t="s">
        <v>73</v>
      </c>
      <c r="AJ188" s="41">
        <f t="shared" si="15"/>
        <v>0</v>
      </c>
    </row>
    <row r="189" spans="23:36" x14ac:dyDescent="0.2">
      <c r="W189" s="236"/>
      <c r="X189" s="19" t="s">
        <v>36</v>
      </c>
      <c r="Y189" s="31" t="s">
        <v>73</v>
      </c>
      <c r="Z189" s="32" t="s">
        <v>73</v>
      </c>
      <c r="AA189" s="32" t="s">
        <v>73</v>
      </c>
      <c r="AB189" s="32" t="s">
        <v>73</v>
      </c>
      <c r="AC189" s="32">
        <v>0</v>
      </c>
      <c r="AD189" s="32" t="s">
        <v>73</v>
      </c>
      <c r="AE189" s="32" t="s">
        <v>73</v>
      </c>
      <c r="AF189" s="32" t="s">
        <v>73</v>
      </c>
      <c r="AG189" s="32" t="s">
        <v>73</v>
      </c>
      <c r="AH189" s="32" t="s">
        <v>73</v>
      </c>
      <c r="AI189" s="35" t="s">
        <v>73</v>
      </c>
      <c r="AJ189" s="41">
        <f t="shared" si="15"/>
        <v>0</v>
      </c>
    </row>
    <row r="190" spans="23:36" x14ac:dyDescent="0.2">
      <c r="W190" s="236"/>
      <c r="X190" s="19" t="s">
        <v>37</v>
      </c>
      <c r="Y190" s="31" t="s">
        <v>73</v>
      </c>
      <c r="Z190" s="32" t="s">
        <v>73</v>
      </c>
      <c r="AA190" s="32" t="s">
        <v>73</v>
      </c>
      <c r="AB190" s="32" t="s">
        <v>73</v>
      </c>
      <c r="AC190" s="32">
        <v>0</v>
      </c>
      <c r="AD190" s="32" t="s">
        <v>73</v>
      </c>
      <c r="AE190" s="32" t="s">
        <v>73</v>
      </c>
      <c r="AF190" s="32" t="s">
        <v>73</v>
      </c>
      <c r="AG190" s="32" t="s">
        <v>73</v>
      </c>
      <c r="AH190" s="32" t="s">
        <v>73</v>
      </c>
      <c r="AI190" s="35" t="s">
        <v>73</v>
      </c>
      <c r="AJ190" s="41">
        <f t="shared" si="15"/>
        <v>0</v>
      </c>
    </row>
    <row r="191" spans="23:36" x14ac:dyDescent="0.2">
      <c r="W191" s="236"/>
      <c r="X191" s="19" t="s">
        <v>38</v>
      </c>
      <c r="Y191" s="31" t="s">
        <v>73</v>
      </c>
      <c r="Z191" s="32" t="s">
        <v>73</v>
      </c>
      <c r="AA191" s="32" t="s">
        <v>73</v>
      </c>
      <c r="AB191" s="32" t="s">
        <v>73</v>
      </c>
      <c r="AC191" s="32">
        <v>0</v>
      </c>
      <c r="AD191" s="32" t="s">
        <v>73</v>
      </c>
      <c r="AE191" s="32" t="s">
        <v>73</v>
      </c>
      <c r="AF191" s="32" t="s">
        <v>73</v>
      </c>
      <c r="AG191" s="32" t="s">
        <v>73</v>
      </c>
      <c r="AH191" s="32" t="s">
        <v>73</v>
      </c>
      <c r="AI191" s="35" t="s">
        <v>73</v>
      </c>
      <c r="AJ191" s="41">
        <f t="shared" si="15"/>
        <v>0</v>
      </c>
    </row>
    <row r="192" spans="23:36" x14ac:dyDescent="0.2">
      <c r="W192" s="236"/>
      <c r="X192" s="19" t="s">
        <v>39</v>
      </c>
      <c r="Y192" s="31" t="s">
        <v>73</v>
      </c>
      <c r="Z192" s="32" t="s">
        <v>73</v>
      </c>
      <c r="AA192" s="32" t="s">
        <v>73</v>
      </c>
      <c r="AB192" s="32" t="s">
        <v>73</v>
      </c>
      <c r="AC192" s="32">
        <v>0</v>
      </c>
      <c r="AD192" s="32" t="s">
        <v>73</v>
      </c>
      <c r="AE192" s="32" t="s">
        <v>73</v>
      </c>
      <c r="AF192" s="32" t="s">
        <v>73</v>
      </c>
      <c r="AG192" s="32" t="s">
        <v>73</v>
      </c>
      <c r="AH192" s="32" t="s">
        <v>73</v>
      </c>
      <c r="AI192" s="35" t="s">
        <v>73</v>
      </c>
      <c r="AJ192" s="41">
        <f t="shared" si="15"/>
        <v>0</v>
      </c>
    </row>
    <row r="193" spans="23:36" x14ac:dyDescent="0.2">
      <c r="W193" s="236"/>
      <c r="X193" s="19" t="s">
        <v>82</v>
      </c>
      <c r="Y193" s="31" t="s">
        <v>73</v>
      </c>
      <c r="Z193" s="32" t="s">
        <v>73</v>
      </c>
      <c r="AA193" s="32" t="s">
        <v>73</v>
      </c>
      <c r="AB193" s="32" t="s">
        <v>73</v>
      </c>
      <c r="AC193" s="32">
        <v>0</v>
      </c>
      <c r="AD193" s="32" t="s">
        <v>73</v>
      </c>
      <c r="AE193" s="32" t="s">
        <v>73</v>
      </c>
      <c r="AF193" s="32" t="s">
        <v>73</v>
      </c>
      <c r="AG193" s="32" t="s">
        <v>73</v>
      </c>
      <c r="AH193" s="32" t="s">
        <v>73</v>
      </c>
      <c r="AI193" s="35" t="s">
        <v>73</v>
      </c>
      <c r="AJ193" s="41">
        <f t="shared" si="15"/>
        <v>0</v>
      </c>
    </row>
    <row r="194" spans="23:36" ht="15" thickBot="1" x14ac:dyDescent="0.25">
      <c r="W194" s="236"/>
      <c r="X194" s="19" t="s">
        <v>83</v>
      </c>
      <c r="Y194" s="31" t="s">
        <v>73</v>
      </c>
      <c r="Z194" s="32" t="s">
        <v>73</v>
      </c>
      <c r="AA194" s="32" t="s">
        <v>73</v>
      </c>
      <c r="AB194" s="32" t="s">
        <v>73</v>
      </c>
      <c r="AC194" s="32">
        <v>0</v>
      </c>
      <c r="AD194" s="32" t="s">
        <v>73</v>
      </c>
      <c r="AE194" s="32" t="s">
        <v>73</v>
      </c>
      <c r="AF194" s="32" t="s">
        <v>73</v>
      </c>
      <c r="AG194" s="32" t="s">
        <v>73</v>
      </c>
      <c r="AH194" s="32" t="s">
        <v>73</v>
      </c>
      <c r="AI194" s="35" t="s">
        <v>73</v>
      </c>
      <c r="AJ194" s="41">
        <f t="shared" si="15"/>
        <v>0</v>
      </c>
    </row>
    <row r="195" spans="23:36" ht="15" thickBot="1" x14ac:dyDescent="0.25">
      <c r="W195" s="236"/>
      <c r="X195" s="48" t="s">
        <v>65</v>
      </c>
      <c r="Y195" s="49" t="s">
        <v>73</v>
      </c>
      <c r="Z195" s="50" t="s">
        <v>73</v>
      </c>
      <c r="AA195" s="50" t="s">
        <v>73</v>
      </c>
      <c r="AB195" s="50" t="s">
        <v>73</v>
      </c>
      <c r="AC195" s="51">
        <v>2281</v>
      </c>
      <c r="AD195" s="50" t="s">
        <v>73</v>
      </c>
      <c r="AE195" s="50" t="s">
        <v>73</v>
      </c>
      <c r="AF195" s="50" t="s">
        <v>73</v>
      </c>
      <c r="AG195" s="50" t="s">
        <v>73</v>
      </c>
      <c r="AH195" s="50" t="s">
        <v>73</v>
      </c>
      <c r="AI195" s="53">
        <v>2281</v>
      </c>
      <c r="AJ195" s="41">
        <f t="shared" si="15"/>
        <v>2.2810000000000001</v>
      </c>
    </row>
    <row r="196" spans="23:36" x14ac:dyDescent="0.2">
      <c r="W196" s="238" t="s">
        <v>52</v>
      </c>
      <c r="X196" s="19" t="s">
        <v>72</v>
      </c>
      <c r="Y196" s="31" t="s">
        <v>73</v>
      </c>
      <c r="Z196" s="32" t="s">
        <v>73</v>
      </c>
      <c r="AA196" s="32" t="s">
        <v>73</v>
      </c>
      <c r="AB196" s="33">
        <v>1000</v>
      </c>
      <c r="AC196" s="32">
        <v>0</v>
      </c>
      <c r="AD196" s="32" t="s">
        <v>73</v>
      </c>
      <c r="AE196" s="32" t="s">
        <v>73</v>
      </c>
      <c r="AF196" s="32" t="s">
        <v>73</v>
      </c>
      <c r="AG196" s="32" t="s">
        <v>73</v>
      </c>
      <c r="AH196" s="32" t="s">
        <v>73</v>
      </c>
      <c r="AI196" s="34">
        <v>1000</v>
      </c>
      <c r="AJ196" s="41">
        <f>(AC196+AB196)/1000</f>
        <v>1</v>
      </c>
    </row>
    <row r="197" spans="23:36" x14ac:dyDescent="0.2">
      <c r="W197" s="236"/>
      <c r="X197" s="19" t="s">
        <v>74</v>
      </c>
      <c r="Y197" s="31" t="s">
        <v>73</v>
      </c>
      <c r="Z197" s="32" t="s">
        <v>73</v>
      </c>
      <c r="AA197" s="32" t="s">
        <v>73</v>
      </c>
      <c r="AB197" s="32">
        <v>0</v>
      </c>
      <c r="AC197" s="32">
        <v>0</v>
      </c>
      <c r="AD197" s="32" t="s">
        <v>73</v>
      </c>
      <c r="AE197" s="32" t="s">
        <v>73</v>
      </c>
      <c r="AF197" s="32" t="s">
        <v>73</v>
      </c>
      <c r="AG197" s="32" t="s">
        <v>73</v>
      </c>
      <c r="AH197" s="32" t="s">
        <v>73</v>
      </c>
      <c r="AI197" s="35" t="s">
        <v>73</v>
      </c>
      <c r="AJ197" s="41">
        <f t="shared" ref="AJ197:AJ214" si="16">(AC197+AB197)/1000</f>
        <v>0</v>
      </c>
    </row>
    <row r="198" spans="23:36" x14ac:dyDescent="0.2">
      <c r="W198" s="236"/>
      <c r="X198" s="19" t="s">
        <v>75</v>
      </c>
      <c r="Y198" s="31" t="s">
        <v>73</v>
      </c>
      <c r="Z198" s="32" t="s">
        <v>73</v>
      </c>
      <c r="AA198" s="32" t="s">
        <v>73</v>
      </c>
      <c r="AB198" s="33">
        <v>3250900</v>
      </c>
      <c r="AC198" s="32">
        <v>0</v>
      </c>
      <c r="AD198" s="32" t="s">
        <v>73</v>
      </c>
      <c r="AE198" s="32" t="s">
        <v>73</v>
      </c>
      <c r="AF198" s="32" t="s">
        <v>73</v>
      </c>
      <c r="AG198" s="32" t="s">
        <v>73</v>
      </c>
      <c r="AH198" s="32" t="s">
        <v>73</v>
      </c>
      <c r="AI198" s="34">
        <v>3250900</v>
      </c>
      <c r="AJ198" s="41">
        <f t="shared" si="16"/>
        <v>3250.9</v>
      </c>
    </row>
    <row r="199" spans="23:36" x14ac:dyDescent="0.2">
      <c r="W199" s="236"/>
      <c r="X199" s="19" t="s">
        <v>32</v>
      </c>
      <c r="Y199" s="31" t="s">
        <v>73</v>
      </c>
      <c r="Z199" s="32" t="s">
        <v>73</v>
      </c>
      <c r="AA199" s="32" t="s">
        <v>73</v>
      </c>
      <c r="AB199" s="33">
        <v>61449.999999999985</v>
      </c>
      <c r="AC199" s="32">
        <v>0</v>
      </c>
      <c r="AD199" s="32" t="s">
        <v>73</v>
      </c>
      <c r="AE199" s="32" t="s">
        <v>73</v>
      </c>
      <c r="AF199" s="32" t="s">
        <v>73</v>
      </c>
      <c r="AG199" s="32" t="s">
        <v>73</v>
      </c>
      <c r="AH199" s="32" t="s">
        <v>73</v>
      </c>
      <c r="AI199" s="34">
        <v>61449.999999999985</v>
      </c>
      <c r="AJ199" s="41">
        <f t="shared" si="16"/>
        <v>61.449999999999989</v>
      </c>
    </row>
    <row r="200" spans="23:36" x14ac:dyDescent="0.2">
      <c r="W200" s="236"/>
      <c r="X200" s="19" t="s">
        <v>76</v>
      </c>
      <c r="Y200" s="31" t="s">
        <v>73</v>
      </c>
      <c r="Z200" s="32" t="s">
        <v>73</v>
      </c>
      <c r="AA200" s="32" t="s">
        <v>73</v>
      </c>
      <c r="AB200" s="33">
        <v>240</v>
      </c>
      <c r="AC200" s="32">
        <v>0</v>
      </c>
      <c r="AD200" s="32" t="s">
        <v>73</v>
      </c>
      <c r="AE200" s="32" t="s">
        <v>73</v>
      </c>
      <c r="AF200" s="32" t="s">
        <v>73</v>
      </c>
      <c r="AG200" s="32" t="s">
        <v>73</v>
      </c>
      <c r="AH200" s="32" t="s">
        <v>73</v>
      </c>
      <c r="AI200" s="34">
        <v>240</v>
      </c>
      <c r="AJ200" s="41">
        <f t="shared" si="16"/>
        <v>0.24</v>
      </c>
    </row>
    <row r="201" spans="23:36" x14ac:dyDescent="0.2">
      <c r="W201" s="236"/>
      <c r="X201" s="19" t="s">
        <v>77</v>
      </c>
      <c r="Y201" s="31" t="s">
        <v>73</v>
      </c>
      <c r="Z201" s="32" t="s">
        <v>73</v>
      </c>
      <c r="AA201" s="32" t="s">
        <v>73</v>
      </c>
      <c r="AB201" s="32">
        <v>0</v>
      </c>
      <c r="AC201" s="33">
        <v>1500</v>
      </c>
      <c r="AD201" s="32" t="s">
        <v>73</v>
      </c>
      <c r="AE201" s="32" t="s">
        <v>73</v>
      </c>
      <c r="AF201" s="32" t="s">
        <v>73</v>
      </c>
      <c r="AG201" s="32" t="s">
        <v>73</v>
      </c>
      <c r="AH201" s="32" t="s">
        <v>73</v>
      </c>
      <c r="AI201" s="34">
        <v>1500</v>
      </c>
      <c r="AJ201" s="41">
        <f t="shared" si="16"/>
        <v>1.5</v>
      </c>
    </row>
    <row r="202" spans="23:36" x14ac:dyDescent="0.2">
      <c r="W202" s="236"/>
      <c r="X202" s="19" t="s">
        <v>78</v>
      </c>
      <c r="Y202" s="31" t="s">
        <v>73</v>
      </c>
      <c r="Z202" s="32" t="s">
        <v>73</v>
      </c>
      <c r="AA202" s="32" t="s">
        <v>73</v>
      </c>
      <c r="AB202" s="33">
        <v>300</v>
      </c>
      <c r="AC202" s="33">
        <v>76340</v>
      </c>
      <c r="AD202" s="32" t="s">
        <v>73</v>
      </c>
      <c r="AE202" s="32" t="s">
        <v>73</v>
      </c>
      <c r="AF202" s="32" t="s">
        <v>73</v>
      </c>
      <c r="AG202" s="32" t="s">
        <v>73</v>
      </c>
      <c r="AH202" s="32" t="s">
        <v>73</v>
      </c>
      <c r="AI202" s="34">
        <v>76640</v>
      </c>
      <c r="AJ202" s="41">
        <f t="shared" si="16"/>
        <v>76.64</v>
      </c>
    </row>
    <row r="203" spans="23:36" x14ac:dyDescent="0.2">
      <c r="W203" s="236"/>
      <c r="X203" s="19" t="s">
        <v>53</v>
      </c>
      <c r="Y203" s="31" t="s">
        <v>73</v>
      </c>
      <c r="Z203" s="32" t="s">
        <v>73</v>
      </c>
      <c r="AA203" s="32" t="s">
        <v>73</v>
      </c>
      <c r="AB203" s="33">
        <v>12815</v>
      </c>
      <c r="AC203" s="32">
        <v>0</v>
      </c>
      <c r="AD203" s="32" t="s">
        <v>73</v>
      </c>
      <c r="AE203" s="32" t="s">
        <v>73</v>
      </c>
      <c r="AF203" s="32" t="s">
        <v>73</v>
      </c>
      <c r="AG203" s="32" t="s">
        <v>73</v>
      </c>
      <c r="AH203" s="32" t="s">
        <v>73</v>
      </c>
      <c r="AI203" s="34">
        <v>12815</v>
      </c>
      <c r="AJ203" s="41">
        <f t="shared" si="16"/>
        <v>12.815</v>
      </c>
    </row>
    <row r="204" spans="23:36" x14ac:dyDescent="0.2">
      <c r="W204" s="236"/>
      <c r="X204" s="19" t="s">
        <v>79</v>
      </c>
      <c r="Y204" s="31" t="s">
        <v>73</v>
      </c>
      <c r="Z204" s="32" t="s">
        <v>73</v>
      </c>
      <c r="AA204" s="32" t="s">
        <v>73</v>
      </c>
      <c r="AB204" s="32">
        <v>0</v>
      </c>
      <c r="AC204" s="32">
        <v>0</v>
      </c>
      <c r="AD204" s="32" t="s">
        <v>73</v>
      </c>
      <c r="AE204" s="32" t="s">
        <v>73</v>
      </c>
      <c r="AF204" s="32" t="s">
        <v>73</v>
      </c>
      <c r="AG204" s="32" t="s">
        <v>73</v>
      </c>
      <c r="AH204" s="32" t="s">
        <v>73</v>
      </c>
      <c r="AI204" s="35" t="s">
        <v>73</v>
      </c>
      <c r="AJ204" s="41">
        <f t="shared" si="16"/>
        <v>0</v>
      </c>
    </row>
    <row r="205" spans="23:36" x14ac:dyDescent="0.2">
      <c r="W205" s="236"/>
      <c r="X205" s="19" t="s">
        <v>34</v>
      </c>
      <c r="Y205" s="31" t="s">
        <v>73</v>
      </c>
      <c r="Z205" s="32" t="s">
        <v>73</v>
      </c>
      <c r="AA205" s="32" t="s">
        <v>73</v>
      </c>
      <c r="AB205" s="33">
        <v>240399.99999999997</v>
      </c>
      <c r="AC205" s="32">
        <v>0</v>
      </c>
      <c r="AD205" s="32" t="s">
        <v>73</v>
      </c>
      <c r="AE205" s="32" t="s">
        <v>73</v>
      </c>
      <c r="AF205" s="32" t="s">
        <v>73</v>
      </c>
      <c r="AG205" s="32" t="s">
        <v>73</v>
      </c>
      <c r="AH205" s="32" t="s">
        <v>73</v>
      </c>
      <c r="AI205" s="34">
        <v>240399.99999999997</v>
      </c>
      <c r="AJ205" s="41">
        <f t="shared" si="16"/>
        <v>240.39999999999998</v>
      </c>
    </row>
    <row r="206" spans="23:36" x14ac:dyDescent="0.2">
      <c r="W206" s="236"/>
      <c r="X206" s="19" t="s">
        <v>80</v>
      </c>
      <c r="Y206" s="31" t="s">
        <v>73</v>
      </c>
      <c r="Z206" s="32" t="s">
        <v>73</v>
      </c>
      <c r="AA206" s="32" t="s">
        <v>73</v>
      </c>
      <c r="AB206" s="33">
        <v>34319.999999999993</v>
      </c>
      <c r="AC206" s="32">
        <v>0</v>
      </c>
      <c r="AD206" s="32" t="s">
        <v>73</v>
      </c>
      <c r="AE206" s="32" t="s">
        <v>73</v>
      </c>
      <c r="AF206" s="32" t="s">
        <v>73</v>
      </c>
      <c r="AG206" s="32" t="s">
        <v>73</v>
      </c>
      <c r="AH206" s="32" t="s">
        <v>73</v>
      </c>
      <c r="AI206" s="34">
        <v>34319.999999999993</v>
      </c>
      <c r="AJ206" s="41">
        <f t="shared" si="16"/>
        <v>34.319999999999993</v>
      </c>
    </row>
    <row r="207" spans="23:36" x14ac:dyDescent="0.2">
      <c r="W207" s="236"/>
      <c r="X207" s="19" t="s">
        <v>81</v>
      </c>
      <c r="Y207" s="31" t="s">
        <v>73</v>
      </c>
      <c r="Z207" s="32" t="s">
        <v>73</v>
      </c>
      <c r="AA207" s="32" t="s">
        <v>73</v>
      </c>
      <c r="AB207" s="33">
        <v>41980</v>
      </c>
      <c r="AC207" s="32">
        <v>0</v>
      </c>
      <c r="AD207" s="32" t="s">
        <v>73</v>
      </c>
      <c r="AE207" s="32" t="s">
        <v>73</v>
      </c>
      <c r="AF207" s="32" t="s">
        <v>73</v>
      </c>
      <c r="AG207" s="32" t="s">
        <v>73</v>
      </c>
      <c r="AH207" s="32" t="s">
        <v>73</v>
      </c>
      <c r="AI207" s="34">
        <v>41980</v>
      </c>
      <c r="AJ207" s="41">
        <f t="shared" si="16"/>
        <v>41.98</v>
      </c>
    </row>
    <row r="208" spans="23:36" x14ac:dyDescent="0.2">
      <c r="W208" s="236"/>
      <c r="X208" s="19" t="s">
        <v>36</v>
      </c>
      <c r="Y208" s="31" t="s">
        <v>73</v>
      </c>
      <c r="Z208" s="32" t="s">
        <v>73</v>
      </c>
      <c r="AA208" s="32" t="s">
        <v>73</v>
      </c>
      <c r="AB208" s="33">
        <v>3500</v>
      </c>
      <c r="AC208" s="33">
        <v>1000</v>
      </c>
      <c r="AD208" s="32" t="s">
        <v>73</v>
      </c>
      <c r="AE208" s="32" t="s">
        <v>73</v>
      </c>
      <c r="AF208" s="32" t="s">
        <v>73</v>
      </c>
      <c r="AG208" s="32" t="s">
        <v>73</v>
      </c>
      <c r="AH208" s="32" t="s">
        <v>73</v>
      </c>
      <c r="AI208" s="34">
        <v>4500</v>
      </c>
      <c r="AJ208" s="41">
        <f t="shared" si="16"/>
        <v>4.5</v>
      </c>
    </row>
    <row r="209" spans="23:37" x14ac:dyDescent="0.2">
      <c r="W209" s="236"/>
      <c r="X209" s="19" t="s">
        <v>37</v>
      </c>
      <c r="Y209" s="31" t="s">
        <v>73</v>
      </c>
      <c r="Z209" s="32" t="s">
        <v>73</v>
      </c>
      <c r="AA209" s="32" t="s">
        <v>73</v>
      </c>
      <c r="AB209" s="32">
        <v>0</v>
      </c>
      <c r="AC209" s="32">
        <v>0</v>
      </c>
      <c r="AD209" s="32" t="s">
        <v>73</v>
      </c>
      <c r="AE209" s="32" t="s">
        <v>73</v>
      </c>
      <c r="AF209" s="32" t="s">
        <v>73</v>
      </c>
      <c r="AG209" s="32" t="s">
        <v>73</v>
      </c>
      <c r="AH209" s="32" t="s">
        <v>73</v>
      </c>
      <c r="AI209" s="35" t="s">
        <v>73</v>
      </c>
      <c r="AJ209" s="41">
        <f t="shared" si="16"/>
        <v>0</v>
      </c>
    </row>
    <row r="210" spans="23:37" x14ac:dyDescent="0.2">
      <c r="W210" s="236"/>
      <c r="X210" s="19" t="s">
        <v>38</v>
      </c>
      <c r="Y210" s="31" t="s">
        <v>73</v>
      </c>
      <c r="Z210" s="32" t="s">
        <v>73</v>
      </c>
      <c r="AA210" s="32" t="s">
        <v>73</v>
      </c>
      <c r="AB210" s="32">
        <v>0</v>
      </c>
      <c r="AC210" s="32">
        <v>0</v>
      </c>
      <c r="AD210" s="32" t="s">
        <v>73</v>
      </c>
      <c r="AE210" s="32" t="s">
        <v>73</v>
      </c>
      <c r="AF210" s="32" t="s">
        <v>73</v>
      </c>
      <c r="AG210" s="32" t="s">
        <v>73</v>
      </c>
      <c r="AH210" s="32" t="s">
        <v>73</v>
      </c>
      <c r="AI210" s="35" t="s">
        <v>73</v>
      </c>
      <c r="AJ210" s="41">
        <f t="shared" si="16"/>
        <v>0</v>
      </c>
    </row>
    <row r="211" spans="23:37" x14ac:dyDescent="0.2">
      <c r="W211" s="236"/>
      <c r="X211" s="19" t="s">
        <v>39</v>
      </c>
      <c r="Y211" s="31" t="s">
        <v>73</v>
      </c>
      <c r="Z211" s="32" t="s">
        <v>73</v>
      </c>
      <c r="AA211" s="32" t="s">
        <v>73</v>
      </c>
      <c r="AB211" s="32">
        <v>0</v>
      </c>
      <c r="AC211" s="32">
        <v>0</v>
      </c>
      <c r="AD211" s="32" t="s">
        <v>73</v>
      </c>
      <c r="AE211" s="32" t="s">
        <v>73</v>
      </c>
      <c r="AF211" s="32" t="s">
        <v>73</v>
      </c>
      <c r="AG211" s="32" t="s">
        <v>73</v>
      </c>
      <c r="AH211" s="32" t="s">
        <v>73</v>
      </c>
      <c r="AI211" s="35" t="s">
        <v>73</v>
      </c>
      <c r="AJ211" s="41">
        <f t="shared" si="16"/>
        <v>0</v>
      </c>
    </row>
    <row r="212" spans="23:37" x14ac:dyDescent="0.2">
      <c r="W212" s="236"/>
      <c r="X212" s="19" t="s">
        <v>82</v>
      </c>
      <c r="Y212" s="31" t="s">
        <v>73</v>
      </c>
      <c r="Z212" s="32" t="s">
        <v>73</v>
      </c>
      <c r="AA212" s="32" t="s">
        <v>73</v>
      </c>
      <c r="AB212" s="33">
        <v>122360</v>
      </c>
      <c r="AC212" s="32">
        <v>0</v>
      </c>
      <c r="AD212" s="32" t="s">
        <v>73</v>
      </c>
      <c r="AE212" s="32" t="s">
        <v>73</v>
      </c>
      <c r="AF212" s="32" t="s">
        <v>73</v>
      </c>
      <c r="AG212" s="32" t="s">
        <v>73</v>
      </c>
      <c r="AH212" s="32" t="s">
        <v>73</v>
      </c>
      <c r="AI212" s="34">
        <v>122360</v>
      </c>
      <c r="AJ212" s="41">
        <f t="shared" si="16"/>
        <v>122.36</v>
      </c>
    </row>
    <row r="213" spans="23:37" ht="15" thickBot="1" x14ac:dyDescent="0.25">
      <c r="W213" s="236"/>
      <c r="X213" s="19" t="s">
        <v>83</v>
      </c>
      <c r="Y213" s="31" t="s">
        <v>73</v>
      </c>
      <c r="Z213" s="32" t="s">
        <v>73</v>
      </c>
      <c r="AA213" s="32" t="s">
        <v>73</v>
      </c>
      <c r="AB213" s="32">
        <v>0</v>
      </c>
      <c r="AC213" s="32">
        <v>0</v>
      </c>
      <c r="AD213" s="32" t="s">
        <v>73</v>
      </c>
      <c r="AE213" s="32" t="s">
        <v>73</v>
      </c>
      <c r="AF213" s="32" t="s">
        <v>73</v>
      </c>
      <c r="AG213" s="32" t="s">
        <v>73</v>
      </c>
      <c r="AH213" s="32" t="s">
        <v>73</v>
      </c>
      <c r="AI213" s="35" t="s">
        <v>73</v>
      </c>
      <c r="AJ213" s="41">
        <f t="shared" si="16"/>
        <v>0</v>
      </c>
    </row>
    <row r="214" spans="23:37" ht="15" thickBot="1" x14ac:dyDescent="0.25">
      <c r="W214" s="236"/>
      <c r="X214" s="48" t="s">
        <v>65</v>
      </c>
      <c r="Y214" s="49" t="s">
        <v>73</v>
      </c>
      <c r="Z214" s="50" t="s">
        <v>73</v>
      </c>
      <c r="AA214" s="50" t="s">
        <v>73</v>
      </c>
      <c r="AB214" s="51">
        <v>3769265.0000000005</v>
      </c>
      <c r="AC214" s="51">
        <v>78840</v>
      </c>
      <c r="AD214" s="50" t="s">
        <v>73</v>
      </c>
      <c r="AE214" s="50" t="s">
        <v>73</v>
      </c>
      <c r="AF214" s="50" t="s">
        <v>73</v>
      </c>
      <c r="AG214" s="50" t="s">
        <v>73</v>
      </c>
      <c r="AH214" s="50" t="s">
        <v>73</v>
      </c>
      <c r="AI214" s="53">
        <v>3848105.0000000028</v>
      </c>
      <c r="AJ214" s="41">
        <f t="shared" si="16"/>
        <v>3848.1050000000005</v>
      </c>
    </row>
    <row r="215" spans="23:37" x14ac:dyDescent="0.2">
      <c r="W215" s="238" t="s">
        <v>63</v>
      </c>
      <c r="X215" s="19" t="s">
        <v>72</v>
      </c>
      <c r="Y215" s="31" t="s">
        <v>73</v>
      </c>
      <c r="Z215" s="32" t="s">
        <v>73</v>
      </c>
      <c r="AA215" s="32">
        <v>0</v>
      </c>
      <c r="AB215" s="33">
        <v>130253.00000000001</v>
      </c>
      <c r="AC215" s="32">
        <v>0</v>
      </c>
      <c r="AD215" s="32">
        <v>0</v>
      </c>
      <c r="AE215" s="32" t="s">
        <v>73</v>
      </c>
      <c r="AF215" s="32" t="s">
        <v>73</v>
      </c>
      <c r="AG215" s="32" t="s">
        <v>73</v>
      </c>
      <c r="AH215" s="32" t="s">
        <v>73</v>
      </c>
      <c r="AI215" s="34">
        <v>130253.00000000001</v>
      </c>
      <c r="AJ215" s="41">
        <f>(AB215+AC215)/1000</f>
        <v>130.25300000000001</v>
      </c>
      <c r="AK215" s="41">
        <f>AJ215+AD215+AA215</f>
        <v>130.25300000000001</v>
      </c>
    </row>
    <row r="216" spans="23:37" x14ac:dyDescent="0.2">
      <c r="W216" s="236"/>
      <c r="X216" s="19" t="s">
        <v>74</v>
      </c>
      <c r="Y216" s="31" t="s">
        <v>73</v>
      </c>
      <c r="Z216" s="32" t="s">
        <v>73</v>
      </c>
      <c r="AA216" s="32">
        <v>0</v>
      </c>
      <c r="AB216" s="33">
        <v>434819.99999999988</v>
      </c>
      <c r="AC216" s="32">
        <v>0</v>
      </c>
      <c r="AD216" s="32">
        <v>0</v>
      </c>
      <c r="AE216" s="32" t="s">
        <v>73</v>
      </c>
      <c r="AF216" s="32" t="s">
        <v>73</v>
      </c>
      <c r="AG216" s="32" t="s">
        <v>73</v>
      </c>
      <c r="AH216" s="32" t="s">
        <v>73</v>
      </c>
      <c r="AI216" s="34">
        <v>513132.99999999983</v>
      </c>
      <c r="AJ216" s="41">
        <f t="shared" ref="AJ216:AJ233" si="17">(AB216+AC216)/1000</f>
        <v>434.81999999999988</v>
      </c>
      <c r="AK216" s="41">
        <f t="shared" ref="AK216:AK233" si="18">AJ216+AD216+AA216</f>
        <v>434.81999999999988</v>
      </c>
    </row>
    <row r="217" spans="23:37" x14ac:dyDescent="0.2">
      <c r="W217" s="236"/>
      <c r="X217" s="19" t="s">
        <v>75</v>
      </c>
      <c r="Y217" s="31" t="s">
        <v>73</v>
      </c>
      <c r="Z217" s="32" t="s">
        <v>73</v>
      </c>
      <c r="AA217" s="32">
        <v>0</v>
      </c>
      <c r="AB217" s="33">
        <v>444037.00000000012</v>
      </c>
      <c r="AC217" s="33">
        <v>2000</v>
      </c>
      <c r="AD217" s="33">
        <v>1</v>
      </c>
      <c r="AE217" s="32" t="s">
        <v>73</v>
      </c>
      <c r="AF217" s="32" t="s">
        <v>73</v>
      </c>
      <c r="AG217" s="32" t="s">
        <v>73</v>
      </c>
      <c r="AH217" s="32" t="s">
        <v>73</v>
      </c>
      <c r="AI217" s="34">
        <v>446037.99999999971</v>
      </c>
      <c r="AJ217" s="41">
        <f t="shared" si="17"/>
        <v>446.03700000000009</v>
      </c>
      <c r="AK217" s="41">
        <f t="shared" si="18"/>
        <v>447.03700000000009</v>
      </c>
    </row>
    <row r="218" spans="23:37" x14ac:dyDescent="0.2">
      <c r="W218" s="236"/>
      <c r="X218" s="19" t="s">
        <v>32</v>
      </c>
      <c r="Y218" s="31" t="s">
        <v>73</v>
      </c>
      <c r="Z218" s="32" t="s">
        <v>73</v>
      </c>
      <c r="AA218" s="32">
        <v>0</v>
      </c>
      <c r="AB218" s="33">
        <v>68933</v>
      </c>
      <c r="AC218" s="33">
        <v>32955</v>
      </c>
      <c r="AD218" s="32">
        <v>0</v>
      </c>
      <c r="AE218" s="32" t="s">
        <v>73</v>
      </c>
      <c r="AF218" s="32" t="s">
        <v>73</v>
      </c>
      <c r="AG218" s="32" t="s">
        <v>73</v>
      </c>
      <c r="AH218" s="32" t="s">
        <v>73</v>
      </c>
      <c r="AI218" s="34">
        <v>101887.99999999999</v>
      </c>
      <c r="AJ218" s="41">
        <f t="shared" si="17"/>
        <v>101.88800000000001</v>
      </c>
      <c r="AK218" s="41">
        <f t="shared" si="18"/>
        <v>101.88800000000001</v>
      </c>
    </row>
    <row r="219" spans="23:37" x14ac:dyDescent="0.2">
      <c r="W219" s="236"/>
      <c r="X219" s="19" t="s">
        <v>76</v>
      </c>
      <c r="Y219" s="31" t="s">
        <v>73</v>
      </c>
      <c r="Z219" s="32" t="s">
        <v>73</v>
      </c>
      <c r="AA219" s="32">
        <v>0</v>
      </c>
      <c r="AB219" s="33">
        <v>34865.000000000007</v>
      </c>
      <c r="AC219" s="33">
        <v>31949.999999999993</v>
      </c>
      <c r="AD219" s="33">
        <v>6</v>
      </c>
      <c r="AE219" s="32" t="s">
        <v>73</v>
      </c>
      <c r="AF219" s="32" t="s">
        <v>73</v>
      </c>
      <c r="AG219" s="32" t="s">
        <v>73</v>
      </c>
      <c r="AH219" s="32" t="s">
        <v>73</v>
      </c>
      <c r="AI219" s="34">
        <v>66821</v>
      </c>
      <c r="AJ219" s="41">
        <f t="shared" si="17"/>
        <v>66.814999999999998</v>
      </c>
      <c r="AK219" s="41">
        <f t="shared" si="18"/>
        <v>72.814999999999998</v>
      </c>
    </row>
    <row r="220" spans="23:37" x14ac:dyDescent="0.2">
      <c r="W220" s="236"/>
      <c r="X220" s="19" t="s">
        <v>77</v>
      </c>
      <c r="Y220" s="31" t="s">
        <v>73</v>
      </c>
      <c r="Z220" s="32" t="s">
        <v>73</v>
      </c>
      <c r="AA220" s="32">
        <v>0</v>
      </c>
      <c r="AB220" s="32">
        <v>0</v>
      </c>
      <c r="AC220" s="33">
        <v>1399206</v>
      </c>
      <c r="AD220" s="32">
        <v>0</v>
      </c>
      <c r="AE220" s="32" t="s">
        <v>73</v>
      </c>
      <c r="AF220" s="32" t="s">
        <v>73</v>
      </c>
      <c r="AG220" s="32" t="s">
        <v>73</v>
      </c>
      <c r="AH220" s="32" t="s">
        <v>73</v>
      </c>
      <c r="AI220" s="34">
        <v>1399206</v>
      </c>
      <c r="AJ220" s="41">
        <f t="shared" si="17"/>
        <v>1399.2059999999999</v>
      </c>
      <c r="AK220" s="41">
        <f t="shared" si="18"/>
        <v>1399.2059999999999</v>
      </c>
    </row>
    <row r="221" spans="23:37" x14ac:dyDescent="0.2">
      <c r="W221" s="236"/>
      <c r="X221" s="19" t="s">
        <v>78</v>
      </c>
      <c r="Y221" s="31" t="s">
        <v>73</v>
      </c>
      <c r="Z221" s="32" t="s">
        <v>73</v>
      </c>
      <c r="AA221" s="32">
        <v>0</v>
      </c>
      <c r="AB221" s="33">
        <v>116257.00000000001</v>
      </c>
      <c r="AC221" s="33">
        <v>640651</v>
      </c>
      <c r="AD221" s="32">
        <v>0</v>
      </c>
      <c r="AE221" s="32" t="s">
        <v>73</v>
      </c>
      <c r="AF221" s="32" t="s">
        <v>73</v>
      </c>
      <c r="AG221" s="32" t="s">
        <v>73</v>
      </c>
      <c r="AH221" s="32" t="s">
        <v>73</v>
      </c>
      <c r="AI221" s="34">
        <v>756908</v>
      </c>
      <c r="AJ221" s="41">
        <f t="shared" si="17"/>
        <v>756.90800000000002</v>
      </c>
      <c r="AK221" s="41">
        <f t="shared" si="18"/>
        <v>756.90800000000002</v>
      </c>
    </row>
    <row r="222" spans="23:37" x14ac:dyDescent="0.2">
      <c r="W222" s="236"/>
      <c r="X222" s="19" t="s">
        <v>53</v>
      </c>
      <c r="Y222" s="31" t="s">
        <v>73</v>
      </c>
      <c r="Z222" s="32" t="s">
        <v>73</v>
      </c>
      <c r="AA222" s="33">
        <v>5120</v>
      </c>
      <c r="AB222" s="33">
        <v>352837.99999999988</v>
      </c>
      <c r="AC222" s="33">
        <v>487451.00000000006</v>
      </c>
      <c r="AD222" s="33">
        <v>7</v>
      </c>
      <c r="AE222" s="32" t="s">
        <v>73</v>
      </c>
      <c r="AF222" s="32" t="s">
        <v>73</v>
      </c>
      <c r="AG222" s="32" t="s">
        <v>73</v>
      </c>
      <c r="AH222" s="32" t="s">
        <v>73</v>
      </c>
      <c r="AI222" s="34">
        <v>845416.00000000035</v>
      </c>
      <c r="AJ222" s="41">
        <f t="shared" si="17"/>
        <v>840.28899999999999</v>
      </c>
      <c r="AK222" s="41">
        <f t="shared" si="18"/>
        <v>5967.2889999999998</v>
      </c>
    </row>
    <row r="223" spans="23:37" x14ac:dyDescent="0.2">
      <c r="W223" s="236"/>
      <c r="X223" s="19" t="s">
        <v>79</v>
      </c>
      <c r="Y223" s="31" t="s">
        <v>73</v>
      </c>
      <c r="Z223" s="32" t="s">
        <v>73</v>
      </c>
      <c r="AA223" s="32">
        <v>0</v>
      </c>
      <c r="AB223" s="33">
        <v>282427.00000000006</v>
      </c>
      <c r="AC223" s="33">
        <v>8760</v>
      </c>
      <c r="AD223" s="32">
        <v>0</v>
      </c>
      <c r="AE223" s="32" t="s">
        <v>73</v>
      </c>
      <c r="AF223" s="32" t="s">
        <v>73</v>
      </c>
      <c r="AG223" s="32" t="s">
        <v>73</v>
      </c>
      <c r="AH223" s="32" t="s">
        <v>73</v>
      </c>
      <c r="AI223" s="34">
        <v>291187.00000000006</v>
      </c>
      <c r="AJ223" s="41">
        <f t="shared" si="17"/>
        <v>291.18700000000007</v>
      </c>
      <c r="AK223" s="41">
        <f t="shared" si="18"/>
        <v>291.18700000000007</v>
      </c>
    </row>
    <row r="224" spans="23:37" x14ac:dyDescent="0.2">
      <c r="W224" s="236"/>
      <c r="X224" s="19" t="s">
        <v>34</v>
      </c>
      <c r="Y224" s="31" t="s">
        <v>73</v>
      </c>
      <c r="Z224" s="32" t="s">
        <v>73</v>
      </c>
      <c r="AA224" s="32">
        <v>0</v>
      </c>
      <c r="AB224" s="33">
        <v>196977</v>
      </c>
      <c r="AC224" s="33">
        <v>33939</v>
      </c>
      <c r="AD224" s="32">
        <v>0</v>
      </c>
      <c r="AE224" s="32" t="s">
        <v>73</v>
      </c>
      <c r="AF224" s="32" t="s">
        <v>73</v>
      </c>
      <c r="AG224" s="32" t="s">
        <v>73</v>
      </c>
      <c r="AH224" s="32" t="s">
        <v>73</v>
      </c>
      <c r="AI224" s="34">
        <v>230916</v>
      </c>
      <c r="AJ224" s="41">
        <f t="shared" si="17"/>
        <v>230.916</v>
      </c>
      <c r="AK224" s="41">
        <f t="shared" si="18"/>
        <v>230.916</v>
      </c>
    </row>
    <row r="225" spans="23:37" x14ac:dyDescent="0.2">
      <c r="W225" s="236"/>
      <c r="X225" s="19" t="s">
        <v>80</v>
      </c>
      <c r="Y225" s="31" t="s">
        <v>73</v>
      </c>
      <c r="Z225" s="32" t="s">
        <v>73</v>
      </c>
      <c r="AA225" s="32">
        <v>0</v>
      </c>
      <c r="AB225" s="33">
        <v>112810.99999999999</v>
      </c>
      <c r="AC225" s="32">
        <v>0</v>
      </c>
      <c r="AD225" s="32">
        <v>0</v>
      </c>
      <c r="AE225" s="32" t="s">
        <v>73</v>
      </c>
      <c r="AF225" s="32" t="s">
        <v>73</v>
      </c>
      <c r="AG225" s="32" t="s">
        <v>73</v>
      </c>
      <c r="AH225" s="32" t="s">
        <v>73</v>
      </c>
      <c r="AI225" s="34">
        <v>112810.99999999999</v>
      </c>
      <c r="AJ225" s="41">
        <f t="shared" si="17"/>
        <v>112.81099999999998</v>
      </c>
      <c r="AK225" s="41">
        <f t="shared" si="18"/>
        <v>112.81099999999998</v>
      </c>
    </row>
    <row r="226" spans="23:37" x14ac:dyDescent="0.2">
      <c r="W226" s="236"/>
      <c r="X226" s="19" t="s">
        <v>81</v>
      </c>
      <c r="Y226" s="31" t="s">
        <v>73</v>
      </c>
      <c r="Z226" s="32" t="s">
        <v>73</v>
      </c>
      <c r="AA226" s="32">
        <v>0</v>
      </c>
      <c r="AB226" s="33">
        <v>1101293</v>
      </c>
      <c r="AC226" s="33">
        <v>606081</v>
      </c>
      <c r="AD226" s="32">
        <v>0</v>
      </c>
      <c r="AE226" s="32" t="s">
        <v>73</v>
      </c>
      <c r="AF226" s="32" t="s">
        <v>73</v>
      </c>
      <c r="AG226" s="32" t="s">
        <v>73</v>
      </c>
      <c r="AH226" s="32" t="s">
        <v>73</v>
      </c>
      <c r="AI226" s="34">
        <v>1707373.9999999998</v>
      </c>
      <c r="AJ226" s="41">
        <f t="shared" si="17"/>
        <v>1707.374</v>
      </c>
      <c r="AK226" s="41">
        <f t="shared" si="18"/>
        <v>1707.374</v>
      </c>
    </row>
    <row r="227" spans="23:37" x14ac:dyDescent="0.2">
      <c r="W227" s="236"/>
      <c r="X227" s="19" t="s">
        <v>36</v>
      </c>
      <c r="Y227" s="31" t="s">
        <v>73</v>
      </c>
      <c r="Z227" s="32" t="s">
        <v>73</v>
      </c>
      <c r="AA227" s="32">
        <v>0</v>
      </c>
      <c r="AB227" s="33">
        <v>56430</v>
      </c>
      <c r="AC227" s="33">
        <v>107130</v>
      </c>
      <c r="AD227" s="32">
        <v>0</v>
      </c>
      <c r="AE227" s="32" t="s">
        <v>73</v>
      </c>
      <c r="AF227" s="32" t="s">
        <v>73</v>
      </c>
      <c r="AG227" s="32" t="s">
        <v>73</v>
      </c>
      <c r="AH227" s="32" t="s">
        <v>73</v>
      </c>
      <c r="AI227" s="34">
        <v>163560</v>
      </c>
      <c r="AJ227" s="41">
        <f t="shared" si="17"/>
        <v>163.56</v>
      </c>
      <c r="AK227" s="41">
        <f t="shared" si="18"/>
        <v>163.56</v>
      </c>
    </row>
    <row r="228" spans="23:37" x14ac:dyDescent="0.2">
      <c r="W228" s="236"/>
      <c r="X228" s="19" t="s">
        <v>37</v>
      </c>
      <c r="Y228" s="31" t="s">
        <v>73</v>
      </c>
      <c r="Z228" s="32" t="s">
        <v>73</v>
      </c>
      <c r="AA228" s="32">
        <v>0</v>
      </c>
      <c r="AB228" s="33">
        <v>239201</v>
      </c>
      <c r="AC228" s="32">
        <v>0</v>
      </c>
      <c r="AD228" s="32">
        <v>0</v>
      </c>
      <c r="AE228" s="32" t="s">
        <v>73</v>
      </c>
      <c r="AF228" s="32" t="s">
        <v>73</v>
      </c>
      <c r="AG228" s="32" t="s">
        <v>73</v>
      </c>
      <c r="AH228" s="32" t="s">
        <v>73</v>
      </c>
      <c r="AI228" s="34">
        <v>239201</v>
      </c>
      <c r="AJ228" s="41">
        <f t="shared" si="17"/>
        <v>239.20099999999999</v>
      </c>
      <c r="AK228" s="41">
        <f t="shared" si="18"/>
        <v>239.20099999999999</v>
      </c>
    </row>
    <row r="229" spans="23:37" x14ac:dyDescent="0.2">
      <c r="W229" s="236"/>
      <c r="X229" s="19" t="s">
        <v>38</v>
      </c>
      <c r="Y229" s="31" t="s">
        <v>73</v>
      </c>
      <c r="Z229" s="32" t="s">
        <v>73</v>
      </c>
      <c r="AA229" s="32">
        <v>0</v>
      </c>
      <c r="AB229" s="33">
        <v>243937.99999999997</v>
      </c>
      <c r="AC229" s="33">
        <v>4880</v>
      </c>
      <c r="AD229" s="32">
        <v>0</v>
      </c>
      <c r="AE229" s="32" t="s">
        <v>73</v>
      </c>
      <c r="AF229" s="32" t="s">
        <v>73</v>
      </c>
      <c r="AG229" s="32" t="s">
        <v>73</v>
      </c>
      <c r="AH229" s="32" t="s">
        <v>73</v>
      </c>
      <c r="AI229" s="34">
        <v>248817.99999999991</v>
      </c>
      <c r="AJ229" s="41">
        <f t="shared" si="17"/>
        <v>248.81799999999998</v>
      </c>
      <c r="AK229" s="41">
        <f t="shared" si="18"/>
        <v>248.81799999999998</v>
      </c>
    </row>
    <row r="230" spans="23:37" x14ac:dyDescent="0.2">
      <c r="W230" s="236"/>
      <c r="X230" s="19" t="s">
        <v>39</v>
      </c>
      <c r="Y230" s="31" t="s">
        <v>73</v>
      </c>
      <c r="Z230" s="32" t="s">
        <v>73</v>
      </c>
      <c r="AA230" s="32">
        <v>0</v>
      </c>
      <c r="AB230" s="33">
        <v>44009</v>
      </c>
      <c r="AC230" s="33">
        <v>15000.000000000002</v>
      </c>
      <c r="AD230" s="32">
        <v>0</v>
      </c>
      <c r="AE230" s="32" t="s">
        <v>73</v>
      </c>
      <c r="AF230" s="32" t="s">
        <v>73</v>
      </c>
      <c r="AG230" s="32" t="s">
        <v>73</v>
      </c>
      <c r="AH230" s="32" t="s">
        <v>73</v>
      </c>
      <c r="AI230" s="34">
        <v>59009.000000000015</v>
      </c>
      <c r="AJ230" s="41">
        <f t="shared" si="17"/>
        <v>59.009</v>
      </c>
      <c r="AK230" s="41">
        <f t="shared" si="18"/>
        <v>59.009</v>
      </c>
    </row>
    <row r="231" spans="23:37" x14ac:dyDescent="0.2">
      <c r="W231" s="236"/>
      <c r="X231" s="19" t="s">
        <v>82</v>
      </c>
      <c r="Y231" s="31" t="s">
        <v>73</v>
      </c>
      <c r="Z231" s="32" t="s">
        <v>73</v>
      </c>
      <c r="AA231" s="32">
        <v>0</v>
      </c>
      <c r="AB231" s="33">
        <v>712861</v>
      </c>
      <c r="AC231" s="33">
        <v>3660</v>
      </c>
      <c r="AD231" s="32">
        <v>0</v>
      </c>
      <c r="AE231" s="32" t="s">
        <v>73</v>
      </c>
      <c r="AF231" s="32" t="s">
        <v>73</v>
      </c>
      <c r="AG231" s="32" t="s">
        <v>73</v>
      </c>
      <c r="AH231" s="32" t="s">
        <v>73</v>
      </c>
      <c r="AI231" s="34">
        <v>716520.99999999988</v>
      </c>
      <c r="AJ231" s="41">
        <f t="shared" si="17"/>
        <v>716.52099999999996</v>
      </c>
      <c r="AK231" s="41">
        <f t="shared" si="18"/>
        <v>716.52099999999996</v>
      </c>
    </row>
    <row r="232" spans="23:37" ht="15" thickBot="1" x14ac:dyDescent="0.25">
      <c r="W232" s="236"/>
      <c r="X232" s="19" t="s">
        <v>83</v>
      </c>
      <c r="Y232" s="31" t="s">
        <v>73</v>
      </c>
      <c r="Z232" s="32" t="s">
        <v>73</v>
      </c>
      <c r="AA232" s="32">
        <v>0</v>
      </c>
      <c r="AB232" s="33">
        <v>726849.00000000023</v>
      </c>
      <c r="AC232" s="33">
        <v>250</v>
      </c>
      <c r="AD232" s="32">
        <v>0</v>
      </c>
      <c r="AE232" s="32" t="s">
        <v>73</v>
      </c>
      <c r="AF232" s="32" t="s">
        <v>73</v>
      </c>
      <c r="AG232" s="32" t="s">
        <v>73</v>
      </c>
      <c r="AH232" s="32" t="s">
        <v>73</v>
      </c>
      <c r="AI232" s="34">
        <v>727099.00000000012</v>
      </c>
      <c r="AJ232" s="41">
        <f t="shared" si="17"/>
        <v>727.09900000000027</v>
      </c>
      <c r="AK232" s="41">
        <f t="shared" si="18"/>
        <v>727.09900000000027</v>
      </c>
    </row>
    <row r="233" spans="23:37" ht="15" thickBot="1" x14ac:dyDescent="0.25">
      <c r="W233" s="236"/>
      <c r="X233" s="48" t="s">
        <v>65</v>
      </c>
      <c r="Y233" s="49" t="s">
        <v>73</v>
      </c>
      <c r="Z233" s="50" t="s">
        <v>73</v>
      </c>
      <c r="AA233" s="51">
        <v>5120</v>
      </c>
      <c r="AB233" s="51">
        <v>5298799.0000000065</v>
      </c>
      <c r="AC233" s="51">
        <v>3452226</v>
      </c>
      <c r="AD233" s="51">
        <v>14</v>
      </c>
      <c r="AE233" s="50" t="s">
        <v>73</v>
      </c>
      <c r="AF233" s="50" t="s">
        <v>73</v>
      </c>
      <c r="AG233" s="50" t="s">
        <v>73</v>
      </c>
      <c r="AH233" s="50" t="s">
        <v>73</v>
      </c>
      <c r="AI233" s="53">
        <v>8756159.0000000093</v>
      </c>
      <c r="AJ233" s="41">
        <f t="shared" si="17"/>
        <v>8751.0250000000069</v>
      </c>
      <c r="AK233" s="41">
        <f t="shared" si="18"/>
        <v>13885.025000000007</v>
      </c>
    </row>
    <row r="234" spans="23:37" x14ac:dyDescent="0.2">
      <c r="W234" s="238" t="s">
        <v>64</v>
      </c>
      <c r="X234" s="19" t="s">
        <v>72</v>
      </c>
      <c r="Y234" s="31" t="s">
        <v>73</v>
      </c>
      <c r="Z234" s="32">
        <v>0</v>
      </c>
      <c r="AA234" s="32">
        <v>0</v>
      </c>
      <c r="AB234" s="32">
        <v>0</v>
      </c>
      <c r="AC234" s="33">
        <v>6000</v>
      </c>
      <c r="AD234" s="32" t="s">
        <v>73</v>
      </c>
      <c r="AE234" s="32" t="s">
        <v>73</v>
      </c>
      <c r="AF234" s="32" t="s">
        <v>73</v>
      </c>
      <c r="AG234" s="32" t="s">
        <v>73</v>
      </c>
      <c r="AH234" s="32" t="s">
        <v>73</v>
      </c>
      <c r="AI234" s="34">
        <v>6000</v>
      </c>
      <c r="AJ234" s="98">
        <f>(AC234+AB234)/1000</f>
        <v>6</v>
      </c>
      <c r="AK234" s="98">
        <f>AJ234+AA234</f>
        <v>6</v>
      </c>
    </row>
    <row r="235" spans="23:37" x14ac:dyDescent="0.2">
      <c r="W235" s="236"/>
      <c r="X235" s="19" t="s">
        <v>74</v>
      </c>
      <c r="Y235" s="31" t="s">
        <v>73</v>
      </c>
      <c r="Z235" s="32">
        <v>0</v>
      </c>
      <c r="AA235" s="33">
        <v>44400000</v>
      </c>
      <c r="AB235" s="32">
        <v>0</v>
      </c>
      <c r="AC235" s="32">
        <v>0</v>
      </c>
      <c r="AD235" s="32" t="s">
        <v>73</v>
      </c>
      <c r="AE235" s="32" t="s">
        <v>73</v>
      </c>
      <c r="AF235" s="32" t="s">
        <v>73</v>
      </c>
      <c r="AG235" s="32" t="s">
        <v>73</v>
      </c>
      <c r="AH235" s="32" t="s">
        <v>73</v>
      </c>
      <c r="AI235" s="34">
        <v>44400000</v>
      </c>
      <c r="AJ235" s="100">
        <f t="shared" ref="AJ235:AJ252" si="19">(AC235+AB235)/1000</f>
        <v>0</v>
      </c>
      <c r="AK235" s="100">
        <f t="shared" ref="AK235:AK252" si="20">AJ235+AA235</f>
        <v>44400000</v>
      </c>
    </row>
    <row r="236" spans="23:37" x14ac:dyDescent="0.2">
      <c r="W236" s="236"/>
      <c r="X236" s="19" t="s">
        <v>75</v>
      </c>
      <c r="Y236" s="31" t="s">
        <v>73</v>
      </c>
      <c r="Z236" s="33">
        <v>45000</v>
      </c>
      <c r="AA236" s="33">
        <v>1000</v>
      </c>
      <c r="AB236" s="32">
        <v>0</v>
      </c>
      <c r="AC236" s="32">
        <v>0</v>
      </c>
      <c r="AD236" s="32" t="s">
        <v>73</v>
      </c>
      <c r="AE236" s="32" t="s">
        <v>73</v>
      </c>
      <c r="AF236" s="32" t="s">
        <v>73</v>
      </c>
      <c r="AG236" s="32" t="s">
        <v>73</v>
      </c>
      <c r="AH236" s="32" t="s">
        <v>73</v>
      </c>
      <c r="AI236" s="34">
        <v>46000</v>
      </c>
      <c r="AJ236" s="100">
        <f t="shared" si="19"/>
        <v>0</v>
      </c>
      <c r="AK236" s="100">
        <f t="shared" si="20"/>
        <v>1000</v>
      </c>
    </row>
    <row r="237" spans="23:37" x14ac:dyDescent="0.2">
      <c r="W237" s="236"/>
      <c r="X237" s="19" t="s">
        <v>32</v>
      </c>
      <c r="Y237" s="31" t="s">
        <v>73</v>
      </c>
      <c r="Z237" s="32">
        <v>0</v>
      </c>
      <c r="AA237" s="33">
        <v>1265925985</v>
      </c>
      <c r="AB237" s="32">
        <v>0</v>
      </c>
      <c r="AC237" s="32">
        <v>0</v>
      </c>
      <c r="AD237" s="32" t="s">
        <v>73</v>
      </c>
      <c r="AE237" s="32" t="s">
        <v>73</v>
      </c>
      <c r="AF237" s="32" t="s">
        <v>73</v>
      </c>
      <c r="AG237" s="32" t="s">
        <v>73</v>
      </c>
      <c r="AH237" s="32" t="s">
        <v>73</v>
      </c>
      <c r="AI237" s="34">
        <v>1265925985</v>
      </c>
      <c r="AJ237" s="100">
        <f t="shared" si="19"/>
        <v>0</v>
      </c>
      <c r="AK237" s="100">
        <f t="shared" si="20"/>
        <v>1265925985</v>
      </c>
    </row>
    <row r="238" spans="23:37" x14ac:dyDescent="0.2">
      <c r="W238" s="236"/>
      <c r="X238" s="19" t="s">
        <v>76</v>
      </c>
      <c r="Y238" s="31" t="s">
        <v>73</v>
      </c>
      <c r="Z238" s="33">
        <v>1866240</v>
      </c>
      <c r="AA238" s="32">
        <v>0</v>
      </c>
      <c r="AB238" s="32">
        <v>0</v>
      </c>
      <c r="AC238" s="32">
        <v>0</v>
      </c>
      <c r="AD238" s="32" t="s">
        <v>73</v>
      </c>
      <c r="AE238" s="32" t="s">
        <v>73</v>
      </c>
      <c r="AF238" s="32" t="s">
        <v>73</v>
      </c>
      <c r="AG238" s="32" t="s">
        <v>73</v>
      </c>
      <c r="AH238" s="32" t="s">
        <v>73</v>
      </c>
      <c r="AI238" s="34">
        <v>1866240</v>
      </c>
      <c r="AJ238" s="100">
        <f t="shared" si="19"/>
        <v>0</v>
      </c>
      <c r="AK238" s="100">
        <f t="shared" si="20"/>
        <v>0</v>
      </c>
    </row>
    <row r="239" spans="23:37" x14ac:dyDescent="0.2">
      <c r="W239" s="236"/>
      <c r="X239" s="19" t="s">
        <v>77</v>
      </c>
      <c r="Y239" s="31" t="s">
        <v>73</v>
      </c>
      <c r="Z239" s="32">
        <v>0</v>
      </c>
      <c r="AA239" s="32">
        <v>0</v>
      </c>
      <c r="AB239" s="32">
        <v>0</v>
      </c>
      <c r="AC239" s="32">
        <v>0</v>
      </c>
      <c r="AD239" s="32" t="s">
        <v>73</v>
      </c>
      <c r="AE239" s="32" t="s">
        <v>73</v>
      </c>
      <c r="AF239" s="32" t="s">
        <v>73</v>
      </c>
      <c r="AG239" s="32" t="s">
        <v>73</v>
      </c>
      <c r="AH239" s="32" t="s">
        <v>73</v>
      </c>
      <c r="AI239" s="35" t="s">
        <v>73</v>
      </c>
      <c r="AJ239" s="100">
        <f t="shared" si="19"/>
        <v>0</v>
      </c>
      <c r="AK239" s="100">
        <f t="shared" si="20"/>
        <v>0</v>
      </c>
    </row>
    <row r="240" spans="23:37" x14ac:dyDescent="0.2">
      <c r="W240" s="236"/>
      <c r="X240" s="19" t="s">
        <v>78</v>
      </c>
      <c r="Y240" s="31" t="s">
        <v>73</v>
      </c>
      <c r="Z240" s="32">
        <v>0</v>
      </c>
      <c r="AA240" s="33">
        <v>11556395</v>
      </c>
      <c r="AB240" s="33">
        <v>10000</v>
      </c>
      <c r="AC240" s="32">
        <v>0</v>
      </c>
      <c r="AD240" s="32" t="s">
        <v>73</v>
      </c>
      <c r="AE240" s="32" t="s">
        <v>73</v>
      </c>
      <c r="AF240" s="32" t="s">
        <v>73</v>
      </c>
      <c r="AG240" s="32" t="s">
        <v>73</v>
      </c>
      <c r="AH240" s="32" t="s">
        <v>73</v>
      </c>
      <c r="AI240" s="34">
        <v>11566395</v>
      </c>
      <c r="AJ240" s="100">
        <f t="shared" si="19"/>
        <v>10</v>
      </c>
      <c r="AK240" s="100">
        <f t="shared" si="20"/>
        <v>11556405</v>
      </c>
    </row>
    <row r="241" spans="23:37" x14ac:dyDescent="0.2">
      <c r="W241" s="236"/>
      <c r="X241" s="19" t="s">
        <v>53</v>
      </c>
      <c r="Y241" s="31" t="s">
        <v>73</v>
      </c>
      <c r="Z241" s="32">
        <v>0</v>
      </c>
      <c r="AA241" s="33">
        <v>24372600</v>
      </c>
      <c r="AB241" s="32">
        <v>0</v>
      </c>
      <c r="AC241" s="32">
        <v>0</v>
      </c>
      <c r="AD241" s="32" t="s">
        <v>73</v>
      </c>
      <c r="AE241" s="32" t="s">
        <v>73</v>
      </c>
      <c r="AF241" s="32" t="s">
        <v>73</v>
      </c>
      <c r="AG241" s="32" t="s">
        <v>73</v>
      </c>
      <c r="AH241" s="32" t="s">
        <v>73</v>
      </c>
      <c r="AI241" s="34">
        <v>24372600</v>
      </c>
      <c r="AJ241" s="100">
        <f t="shared" si="19"/>
        <v>0</v>
      </c>
      <c r="AK241" s="100">
        <f t="shared" si="20"/>
        <v>24372600</v>
      </c>
    </row>
    <row r="242" spans="23:37" x14ac:dyDescent="0.2">
      <c r="W242" s="236"/>
      <c r="X242" s="19" t="s">
        <v>79</v>
      </c>
      <c r="Y242" s="31" t="s">
        <v>73</v>
      </c>
      <c r="Z242" s="32">
        <v>0</v>
      </c>
      <c r="AA242" s="33">
        <v>23869264</v>
      </c>
      <c r="AB242" s="33">
        <v>15000</v>
      </c>
      <c r="AC242" s="32">
        <v>0</v>
      </c>
      <c r="AD242" s="32" t="s">
        <v>73</v>
      </c>
      <c r="AE242" s="32" t="s">
        <v>73</v>
      </c>
      <c r="AF242" s="32" t="s">
        <v>73</v>
      </c>
      <c r="AG242" s="32" t="s">
        <v>73</v>
      </c>
      <c r="AH242" s="32" t="s">
        <v>73</v>
      </c>
      <c r="AI242" s="34">
        <v>23884264</v>
      </c>
      <c r="AJ242" s="100">
        <f t="shared" si="19"/>
        <v>15</v>
      </c>
      <c r="AK242" s="100">
        <f t="shared" si="20"/>
        <v>23869279</v>
      </c>
    </row>
    <row r="243" spans="23:37" x14ac:dyDescent="0.2">
      <c r="W243" s="236"/>
      <c r="X243" s="19" t="s">
        <v>34</v>
      </c>
      <c r="Y243" s="31" t="s">
        <v>73</v>
      </c>
      <c r="Z243" s="32">
        <v>0</v>
      </c>
      <c r="AA243" s="32">
        <v>0</v>
      </c>
      <c r="AB243" s="32">
        <v>0</v>
      </c>
      <c r="AC243" s="32">
        <v>0</v>
      </c>
      <c r="AD243" s="32" t="s">
        <v>73</v>
      </c>
      <c r="AE243" s="32" t="s">
        <v>73</v>
      </c>
      <c r="AF243" s="32" t="s">
        <v>73</v>
      </c>
      <c r="AG243" s="32" t="s">
        <v>73</v>
      </c>
      <c r="AH243" s="32" t="s">
        <v>73</v>
      </c>
      <c r="AI243" s="35" t="s">
        <v>73</v>
      </c>
      <c r="AJ243" s="100">
        <f t="shared" si="19"/>
        <v>0</v>
      </c>
      <c r="AK243" s="100">
        <f t="shared" si="20"/>
        <v>0</v>
      </c>
    </row>
    <row r="244" spans="23:37" x14ac:dyDescent="0.2">
      <c r="W244" s="236"/>
      <c r="X244" s="19" t="s">
        <v>80</v>
      </c>
      <c r="Y244" s="31" t="s">
        <v>73</v>
      </c>
      <c r="Z244" s="32">
        <v>0</v>
      </c>
      <c r="AA244" s="32">
        <v>0</v>
      </c>
      <c r="AB244" s="32">
        <v>0</v>
      </c>
      <c r="AC244" s="32">
        <v>0</v>
      </c>
      <c r="AD244" s="32" t="s">
        <v>73</v>
      </c>
      <c r="AE244" s="32" t="s">
        <v>73</v>
      </c>
      <c r="AF244" s="32" t="s">
        <v>73</v>
      </c>
      <c r="AG244" s="32" t="s">
        <v>73</v>
      </c>
      <c r="AH244" s="32" t="s">
        <v>73</v>
      </c>
      <c r="AI244" s="35" t="s">
        <v>73</v>
      </c>
      <c r="AJ244" s="100">
        <f t="shared" si="19"/>
        <v>0</v>
      </c>
      <c r="AK244" s="100">
        <f t="shared" si="20"/>
        <v>0</v>
      </c>
    </row>
    <row r="245" spans="23:37" x14ac:dyDescent="0.2">
      <c r="W245" s="236"/>
      <c r="X245" s="19" t="s">
        <v>81</v>
      </c>
      <c r="Y245" s="31" t="s">
        <v>73</v>
      </c>
      <c r="Z245" s="32">
        <v>0</v>
      </c>
      <c r="AA245" s="33">
        <v>450277000</v>
      </c>
      <c r="AB245" s="32">
        <v>0</v>
      </c>
      <c r="AC245" s="32">
        <v>0</v>
      </c>
      <c r="AD245" s="32" t="s">
        <v>73</v>
      </c>
      <c r="AE245" s="32" t="s">
        <v>73</v>
      </c>
      <c r="AF245" s="32" t="s">
        <v>73</v>
      </c>
      <c r="AG245" s="32" t="s">
        <v>73</v>
      </c>
      <c r="AH245" s="32" t="s">
        <v>73</v>
      </c>
      <c r="AI245" s="34">
        <v>450277000</v>
      </c>
      <c r="AJ245" s="100">
        <f t="shared" si="19"/>
        <v>0</v>
      </c>
      <c r="AK245" s="100">
        <f t="shared" si="20"/>
        <v>450277000</v>
      </c>
    </row>
    <row r="246" spans="23:37" x14ac:dyDescent="0.2">
      <c r="W246" s="236"/>
      <c r="X246" s="19" t="s">
        <v>36</v>
      </c>
      <c r="Y246" s="31" t="s">
        <v>73</v>
      </c>
      <c r="Z246" s="32">
        <v>0</v>
      </c>
      <c r="AA246" s="33">
        <v>513439831</v>
      </c>
      <c r="AB246" s="32">
        <v>0</v>
      </c>
      <c r="AC246" s="32">
        <v>0</v>
      </c>
      <c r="AD246" s="32" t="s">
        <v>73</v>
      </c>
      <c r="AE246" s="32" t="s">
        <v>73</v>
      </c>
      <c r="AF246" s="32" t="s">
        <v>73</v>
      </c>
      <c r="AG246" s="32" t="s">
        <v>73</v>
      </c>
      <c r="AH246" s="32" t="s">
        <v>73</v>
      </c>
      <c r="AI246" s="34">
        <v>513439831</v>
      </c>
      <c r="AJ246" s="100">
        <f t="shared" si="19"/>
        <v>0</v>
      </c>
      <c r="AK246" s="100">
        <f t="shared" si="20"/>
        <v>513439831</v>
      </c>
    </row>
    <row r="247" spans="23:37" x14ac:dyDescent="0.2">
      <c r="W247" s="236"/>
      <c r="X247" s="19" t="s">
        <v>37</v>
      </c>
      <c r="Y247" s="31" t="s">
        <v>73</v>
      </c>
      <c r="Z247" s="32">
        <v>0</v>
      </c>
      <c r="AA247" s="32">
        <v>0</v>
      </c>
      <c r="AB247" s="32">
        <v>0</v>
      </c>
      <c r="AC247" s="32">
        <v>0</v>
      </c>
      <c r="AD247" s="32" t="s">
        <v>73</v>
      </c>
      <c r="AE247" s="32" t="s">
        <v>73</v>
      </c>
      <c r="AF247" s="32" t="s">
        <v>73</v>
      </c>
      <c r="AG247" s="32" t="s">
        <v>73</v>
      </c>
      <c r="AH247" s="32" t="s">
        <v>73</v>
      </c>
      <c r="AI247" s="35" t="s">
        <v>73</v>
      </c>
      <c r="AJ247" s="100">
        <f t="shared" si="19"/>
        <v>0</v>
      </c>
      <c r="AK247" s="100">
        <f t="shared" si="20"/>
        <v>0</v>
      </c>
    </row>
    <row r="248" spans="23:37" x14ac:dyDescent="0.2">
      <c r="W248" s="236"/>
      <c r="X248" s="19" t="s">
        <v>38</v>
      </c>
      <c r="Y248" s="31" t="s">
        <v>73</v>
      </c>
      <c r="Z248" s="32">
        <v>0</v>
      </c>
      <c r="AA248" s="32">
        <v>0</v>
      </c>
      <c r="AB248" s="32">
        <v>0</v>
      </c>
      <c r="AC248" s="32">
        <v>0</v>
      </c>
      <c r="AD248" s="32" t="s">
        <v>73</v>
      </c>
      <c r="AE248" s="32" t="s">
        <v>73</v>
      </c>
      <c r="AF248" s="32" t="s">
        <v>73</v>
      </c>
      <c r="AG248" s="32" t="s">
        <v>73</v>
      </c>
      <c r="AH248" s="32" t="s">
        <v>73</v>
      </c>
      <c r="AI248" s="35" t="s">
        <v>73</v>
      </c>
      <c r="AJ248" s="100">
        <f t="shared" si="19"/>
        <v>0</v>
      </c>
      <c r="AK248" s="100">
        <f t="shared" si="20"/>
        <v>0</v>
      </c>
    </row>
    <row r="249" spans="23:37" x14ac:dyDescent="0.2">
      <c r="W249" s="236"/>
      <c r="X249" s="19" t="s">
        <v>39</v>
      </c>
      <c r="Y249" s="31" t="s">
        <v>73</v>
      </c>
      <c r="Z249" s="32">
        <v>0</v>
      </c>
      <c r="AA249" s="33">
        <v>114135286</v>
      </c>
      <c r="AB249" s="32">
        <v>0</v>
      </c>
      <c r="AC249" s="32">
        <v>0</v>
      </c>
      <c r="AD249" s="32" t="s">
        <v>73</v>
      </c>
      <c r="AE249" s="32" t="s">
        <v>73</v>
      </c>
      <c r="AF249" s="32" t="s">
        <v>73</v>
      </c>
      <c r="AG249" s="32" t="s">
        <v>73</v>
      </c>
      <c r="AH249" s="32" t="s">
        <v>73</v>
      </c>
      <c r="AI249" s="34">
        <v>114135286</v>
      </c>
      <c r="AJ249" s="100">
        <f t="shared" si="19"/>
        <v>0</v>
      </c>
      <c r="AK249" s="100">
        <f t="shared" si="20"/>
        <v>114135286</v>
      </c>
    </row>
    <row r="250" spans="23:37" x14ac:dyDescent="0.2">
      <c r="W250" s="236"/>
      <c r="X250" s="19" t="s">
        <v>82</v>
      </c>
      <c r="Y250" s="31" t="s">
        <v>73</v>
      </c>
      <c r="Z250" s="32">
        <v>0</v>
      </c>
      <c r="AA250" s="32">
        <v>0</v>
      </c>
      <c r="AB250" s="32">
        <v>0</v>
      </c>
      <c r="AC250" s="32">
        <v>0</v>
      </c>
      <c r="AD250" s="32" t="s">
        <v>73</v>
      </c>
      <c r="AE250" s="32" t="s">
        <v>73</v>
      </c>
      <c r="AF250" s="32" t="s">
        <v>73</v>
      </c>
      <c r="AG250" s="32" t="s">
        <v>73</v>
      </c>
      <c r="AH250" s="32" t="s">
        <v>73</v>
      </c>
      <c r="AI250" s="35" t="s">
        <v>73</v>
      </c>
      <c r="AJ250" s="100">
        <f t="shared" si="19"/>
        <v>0</v>
      </c>
      <c r="AK250" s="100">
        <f t="shared" si="20"/>
        <v>0</v>
      </c>
    </row>
    <row r="251" spans="23:37" ht="15" thickBot="1" x14ac:dyDescent="0.25">
      <c r="W251" s="236"/>
      <c r="X251" s="19" t="s">
        <v>83</v>
      </c>
      <c r="Y251" s="31" t="s">
        <v>73</v>
      </c>
      <c r="Z251" s="32">
        <v>0</v>
      </c>
      <c r="AA251" s="33">
        <v>295535914</v>
      </c>
      <c r="AB251" s="33">
        <v>10834230</v>
      </c>
      <c r="AC251" s="32">
        <v>0</v>
      </c>
      <c r="AD251" s="32" t="s">
        <v>73</v>
      </c>
      <c r="AE251" s="32" t="s">
        <v>73</v>
      </c>
      <c r="AF251" s="32" t="s">
        <v>73</v>
      </c>
      <c r="AG251" s="32" t="s">
        <v>73</v>
      </c>
      <c r="AH251" s="32" t="s">
        <v>73</v>
      </c>
      <c r="AI251" s="34">
        <v>306370144</v>
      </c>
      <c r="AJ251" s="100">
        <f t="shared" si="19"/>
        <v>10834.23</v>
      </c>
      <c r="AK251" s="100">
        <f t="shared" si="20"/>
        <v>295546748.23000002</v>
      </c>
    </row>
    <row r="252" spans="23:37" ht="15" thickBot="1" x14ac:dyDescent="0.25">
      <c r="W252" s="236"/>
      <c r="X252" s="48" t="s">
        <v>65</v>
      </c>
      <c r="Y252" s="49" t="s">
        <v>73</v>
      </c>
      <c r="Z252" s="51">
        <v>1911240</v>
      </c>
      <c r="AA252" s="51">
        <v>2743513274.9999995</v>
      </c>
      <c r="AB252" s="51">
        <v>10859230</v>
      </c>
      <c r="AC252" s="51">
        <v>6000</v>
      </c>
      <c r="AD252" s="50" t="s">
        <v>73</v>
      </c>
      <c r="AE252" s="50" t="s">
        <v>73</v>
      </c>
      <c r="AF252" s="50" t="s">
        <v>73</v>
      </c>
      <c r="AG252" s="50" t="s">
        <v>73</v>
      </c>
      <c r="AH252" s="50" t="s">
        <v>73</v>
      </c>
      <c r="AI252" s="53">
        <v>2756289745.000001</v>
      </c>
      <c r="AJ252" s="100">
        <f t="shared" si="19"/>
        <v>10865.23</v>
      </c>
      <c r="AK252" s="100">
        <f t="shared" si="20"/>
        <v>2743524140.2299995</v>
      </c>
    </row>
    <row r="253" spans="23:37" x14ac:dyDescent="0.2">
      <c r="W253" s="238" t="s">
        <v>88</v>
      </c>
      <c r="X253" s="19" t="s">
        <v>72</v>
      </c>
      <c r="Y253" s="31">
        <v>0</v>
      </c>
      <c r="Z253" s="32">
        <v>0</v>
      </c>
      <c r="AA253" s="32">
        <v>0</v>
      </c>
      <c r="AB253" s="32">
        <v>0</v>
      </c>
      <c r="AC253" s="33">
        <v>6000</v>
      </c>
      <c r="AD253" s="32">
        <v>0</v>
      </c>
      <c r="AE253" s="32" t="s">
        <v>73</v>
      </c>
      <c r="AF253" s="32">
        <v>0</v>
      </c>
      <c r="AG253" s="32" t="s">
        <v>73</v>
      </c>
      <c r="AH253" s="32" t="s">
        <v>73</v>
      </c>
      <c r="AI253" s="34">
        <v>6000</v>
      </c>
      <c r="AJ253" s="41">
        <f>(AB253+AC253)/1000</f>
        <v>6</v>
      </c>
      <c r="AK253" s="41">
        <f>AJ253+AD253+AA253</f>
        <v>6</v>
      </c>
    </row>
    <row r="254" spans="23:37" x14ac:dyDescent="0.2">
      <c r="W254" s="236"/>
      <c r="X254" s="19" t="s">
        <v>74</v>
      </c>
      <c r="Y254" s="36">
        <v>372</v>
      </c>
      <c r="Z254" s="32">
        <v>0</v>
      </c>
      <c r="AA254" s="32">
        <v>0</v>
      </c>
      <c r="AB254" s="32">
        <v>0</v>
      </c>
      <c r="AC254" s="33">
        <v>29700</v>
      </c>
      <c r="AD254" s="32">
        <v>0</v>
      </c>
      <c r="AE254" s="32" t="s">
        <v>73</v>
      </c>
      <c r="AF254" s="32">
        <v>0</v>
      </c>
      <c r="AG254" s="32" t="s">
        <v>73</v>
      </c>
      <c r="AH254" s="32" t="s">
        <v>73</v>
      </c>
      <c r="AI254" s="34">
        <v>30072</v>
      </c>
      <c r="AJ254" s="41">
        <f t="shared" ref="AJ254:AJ271" si="21">(AB254+AC254)/1000</f>
        <v>29.7</v>
      </c>
      <c r="AK254" s="41">
        <f t="shared" ref="AK254:AK271" si="22">AJ254+AD254+AA254</f>
        <v>29.7</v>
      </c>
    </row>
    <row r="255" spans="23:37" x14ac:dyDescent="0.2">
      <c r="W255" s="236"/>
      <c r="X255" s="19" t="s">
        <v>75</v>
      </c>
      <c r="Y255" s="31">
        <v>0</v>
      </c>
      <c r="Z255" s="32">
        <v>0</v>
      </c>
      <c r="AA255" s="32">
        <v>0</v>
      </c>
      <c r="AB255" s="33">
        <v>200</v>
      </c>
      <c r="AC255" s="33">
        <v>7000</v>
      </c>
      <c r="AD255" s="32">
        <v>0</v>
      </c>
      <c r="AE255" s="32" t="s">
        <v>73</v>
      </c>
      <c r="AF255" s="32">
        <v>0</v>
      </c>
      <c r="AG255" s="32" t="s">
        <v>73</v>
      </c>
      <c r="AH255" s="32" t="s">
        <v>73</v>
      </c>
      <c r="AI255" s="34">
        <v>7200</v>
      </c>
      <c r="AJ255" s="41">
        <f t="shared" si="21"/>
        <v>7.2</v>
      </c>
      <c r="AK255" s="41">
        <f t="shared" si="22"/>
        <v>7.2</v>
      </c>
    </row>
    <row r="256" spans="23:37" x14ac:dyDescent="0.2">
      <c r="W256" s="236"/>
      <c r="X256" s="19" t="s">
        <v>32</v>
      </c>
      <c r="Y256" s="31">
        <v>0</v>
      </c>
      <c r="Z256" s="32">
        <v>0</v>
      </c>
      <c r="AA256" s="32">
        <v>0</v>
      </c>
      <c r="AB256" s="32">
        <v>0</v>
      </c>
      <c r="AC256" s="32">
        <v>0</v>
      </c>
      <c r="AD256" s="32">
        <v>0</v>
      </c>
      <c r="AE256" s="32" t="s">
        <v>73</v>
      </c>
      <c r="AF256" s="32">
        <v>0</v>
      </c>
      <c r="AG256" s="32" t="s">
        <v>73</v>
      </c>
      <c r="AH256" s="32" t="s">
        <v>73</v>
      </c>
      <c r="AI256" s="35" t="s">
        <v>73</v>
      </c>
      <c r="AJ256" s="41">
        <f t="shared" si="21"/>
        <v>0</v>
      </c>
      <c r="AK256" s="41">
        <f t="shared" si="22"/>
        <v>0</v>
      </c>
    </row>
    <row r="257" spans="23:37" x14ac:dyDescent="0.2">
      <c r="W257" s="236"/>
      <c r="X257" s="19" t="s">
        <v>76</v>
      </c>
      <c r="Y257" s="31">
        <v>0</v>
      </c>
      <c r="Z257" s="32">
        <v>0</v>
      </c>
      <c r="AA257" s="32">
        <v>0</v>
      </c>
      <c r="AB257" s="33">
        <v>850</v>
      </c>
      <c r="AC257" s="33">
        <v>16364</v>
      </c>
      <c r="AD257" s="32">
        <v>0</v>
      </c>
      <c r="AE257" s="32" t="s">
        <v>73</v>
      </c>
      <c r="AF257" s="33">
        <v>456</v>
      </c>
      <c r="AG257" s="32" t="s">
        <v>73</v>
      </c>
      <c r="AH257" s="32" t="s">
        <v>73</v>
      </c>
      <c r="AI257" s="34">
        <v>17670</v>
      </c>
      <c r="AJ257" s="41">
        <f t="shared" si="21"/>
        <v>17.213999999999999</v>
      </c>
      <c r="AK257" s="41">
        <f t="shared" si="22"/>
        <v>17.213999999999999</v>
      </c>
    </row>
    <row r="258" spans="23:37" x14ac:dyDescent="0.2">
      <c r="W258" s="236"/>
      <c r="X258" s="19" t="s">
        <v>77</v>
      </c>
      <c r="Y258" s="31">
        <v>0</v>
      </c>
      <c r="Z258" s="32">
        <v>0</v>
      </c>
      <c r="AA258" s="32">
        <v>0</v>
      </c>
      <c r="AB258" s="33">
        <v>40000</v>
      </c>
      <c r="AC258" s="33">
        <v>2400</v>
      </c>
      <c r="AD258" s="32">
        <v>0</v>
      </c>
      <c r="AE258" s="32" t="s">
        <v>73</v>
      </c>
      <c r="AF258" s="32">
        <v>0</v>
      </c>
      <c r="AG258" s="32" t="s">
        <v>73</v>
      </c>
      <c r="AH258" s="32" t="s">
        <v>73</v>
      </c>
      <c r="AI258" s="34">
        <v>42400</v>
      </c>
      <c r="AJ258" s="41">
        <f t="shared" si="21"/>
        <v>42.4</v>
      </c>
      <c r="AK258" s="41">
        <f t="shared" si="22"/>
        <v>42.4</v>
      </c>
    </row>
    <row r="259" spans="23:37" x14ac:dyDescent="0.2">
      <c r="W259" s="236"/>
      <c r="X259" s="19" t="s">
        <v>78</v>
      </c>
      <c r="Y259" s="31">
        <v>0</v>
      </c>
      <c r="Z259" s="33">
        <v>286</v>
      </c>
      <c r="AA259" s="32">
        <v>0</v>
      </c>
      <c r="AB259" s="32">
        <v>0</v>
      </c>
      <c r="AC259" s="32">
        <v>0</v>
      </c>
      <c r="AD259" s="32">
        <v>0</v>
      </c>
      <c r="AE259" s="32" t="s">
        <v>73</v>
      </c>
      <c r="AF259" s="32">
        <v>0</v>
      </c>
      <c r="AG259" s="32" t="s">
        <v>73</v>
      </c>
      <c r="AH259" s="32" t="s">
        <v>73</v>
      </c>
      <c r="AI259" s="34">
        <v>286</v>
      </c>
      <c r="AJ259" s="41">
        <f t="shared" si="21"/>
        <v>0</v>
      </c>
      <c r="AK259" s="41">
        <f t="shared" si="22"/>
        <v>0</v>
      </c>
    </row>
    <row r="260" spans="23:37" x14ac:dyDescent="0.2">
      <c r="W260" s="236"/>
      <c r="X260" s="19" t="s">
        <v>53</v>
      </c>
      <c r="Y260" s="31">
        <v>0</v>
      </c>
      <c r="Z260" s="32">
        <v>0</v>
      </c>
      <c r="AA260" s="32">
        <v>0</v>
      </c>
      <c r="AB260" s="32">
        <v>0</v>
      </c>
      <c r="AC260" s="33">
        <v>8260</v>
      </c>
      <c r="AD260" s="33">
        <v>28</v>
      </c>
      <c r="AE260" s="32" t="s">
        <v>73</v>
      </c>
      <c r="AF260" s="32">
        <v>0</v>
      </c>
      <c r="AG260" s="32" t="s">
        <v>73</v>
      </c>
      <c r="AH260" s="32" t="s">
        <v>73</v>
      </c>
      <c r="AI260" s="34">
        <v>8288</v>
      </c>
      <c r="AJ260" s="41">
        <f t="shared" si="21"/>
        <v>8.26</v>
      </c>
      <c r="AK260" s="41">
        <f t="shared" si="22"/>
        <v>36.26</v>
      </c>
    </row>
    <row r="261" spans="23:37" x14ac:dyDescent="0.2">
      <c r="W261" s="236"/>
      <c r="X261" s="19" t="s">
        <v>79</v>
      </c>
      <c r="Y261" s="31">
        <v>0</v>
      </c>
      <c r="Z261" s="32">
        <v>0</v>
      </c>
      <c r="AA261" s="33">
        <v>132361</v>
      </c>
      <c r="AB261" s="33">
        <v>736</v>
      </c>
      <c r="AC261" s="32">
        <v>0</v>
      </c>
      <c r="AD261" s="32">
        <v>0</v>
      </c>
      <c r="AE261" s="32" t="s">
        <v>73</v>
      </c>
      <c r="AF261" s="33">
        <v>475</v>
      </c>
      <c r="AG261" s="32" t="s">
        <v>73</v>
      </c>
      <c r="AH261" s="32" t="s">
        <v>73</v>
      </c>
      <c r="AI261" s="34">
        <v>133572</v>
      </c>
      <c r="AJ261" s="41">
        <f t="shared" si="21"/>
        <v>0.73599999999999999</v>
      </c>
      <c r="AK261" s="41">
        <f t="shared" si="22"/>
        <v>132361.736</v>
      </c>
    </row>
    <row r="262" spans="23:37" x14ac:dyDescent="0.2">
      <c r="W262" s="236"/>
      <c r="X262" s="19" t="s">
        <v>34</v>
      </c>
      <c r="Y262" s="31">
        <v>0</v>
      </c>
      <c r="Z262" s="32">
        <v>0</v>
      </c>
      <c r="AA262" s="32">
        <v>0</v>
      </c>
      <c r="AB262" s="32">
        <v>0</v>
      </c>
      <c r="AC262" s="32">
        <v>0</v>
      </c>
      <c r="AD262" s="32">
        <v>0</v>
      </c>
      <c r="AE262" s="32" t="s">
        <v>73</v>
      </c>
      <c r="AF262" s="33">
        <v>280</v>
      </c>
      <c r="AG262" s="32" t="s">
        <v>73</v>
      </c>
      <c r="AH262" s="32" t="s">
        <v>73</v>
      </c>
      <c r="AI262" s="34">
        <v>280</v>
      </c>
      <c r="AJ262" s="41">
        <f t="shared" si="21"/>
        <v>0</v>
      </c>
      <c r="AK262" s="41">
        <f t="shared" si="22"/>
        <v>0</v>
      </c>
    </row>
    <row r="263" spans="23:37" x14ac:dyDescent="0.2">
      <c r="W263" s="236"/>
      <c r="X263" s="19" t="s">
        <v>80</v>
      </c>
      <c r="Y263" s="31">
        <v>0</v>
      </c>
      <c r="Z263" s="32">
        <v>0</v>
      </c>
      <c r="AA263" s="32">
        <v>0</v>
      </c>
      <c r="AB263" s="32">
        <v>0</v>
      </c>
      <c r="AC263" s="32">
        <v>0</v>
      </c>
      <c r="AD263" s="32">
        <v>0</v>
      </c>
      <c r="AE263" s="32" t="s">
        <v>73</v>
      </c>
      <c r="AF263" s="32">
        <v>0</v>
      </c>
      <c r="AG263" s="32" t="s">
        <v>73</v>
      </c>
      <c r="AH263" s="32" t="s">
        <v>73</v>
      </c>
      <c r="AI263" s="35" t="s">
        <v>73</v>
      </c>
      <c r="AJ263" s="41">
        <f t="shared" si="21"/>
        <v>0</v>
      </c>
      <c r="AK263" s="41">
        <f t="shared" si="22"/>
        <v>0</v>
      </c>
    </row>
    <row r="264" spans="23:37" x14ac:dyDescent="0.2">
      <c r="W264" s="236"/>
      <c r="X264" s="19" t="s">
        <v>81</v>
      </c>
      <c r="Y264" s="31">
        <v>0</v>
      </c>
      <c r="Z264" s="32">
        <v>0</v>
      </c>
      <c r="AA264" s="32">
        <v>0</v>
      </c>
      <c r="AB264" s="32">
        <v>0</v>
      </c>
      <c r="AC264" s="32">
        <v>0</v>
      </c>
      <c r="AD264" s="32">
        <v>0</v>
      </c>
      <c r="AE264" s="32" t="s">
        <v>73</v>
      </c>
      <c r="AF264" s="32">
        <v>0</v>
      </c>
      <c r="AG264" s="32" t="s">
        <v>73</v>
      </c>
      <c r="AH264" s="32" t="s">
        <v>73</v>
      </c>
      <c r="AI264" s="35" t="s">
        <v>73</v>
      </c>
      <c r="AJ264" s="41">
        <f t="shared" si="21"/>
        <v>0</v>
      </c>
      <c r="AK264" s="41">
        <f t="shared" si="22"/>
        <v>0</v>
      </c>
    </row>
    <row r="265" spans="23:37" x14ac:dyDescent="0.2">
      <c r="W265" s="236"/>
      <c r="X265" s="19" t="s">
        <v>36</v>
      </c>
      <c r="Y265" s="31">
        <v>0</v>
      </c>
      <c r="Z265" s="32">
        <v>0</v>
      </c>
      <c r="AA265" s="32">
        <v>0</v>
      </c>
      <c r="AB265" s="32">
        <v>0</v>
      </c>
      <c r="AC265" s="32">
        <v>0</v>
      </c>
      <c r="AD265" s="32">
        <v>0</v>
      </c>
      <c r="AE265" s="32" t="s">
        <v>73</v>
      </c>
      <c r="AF265" s="32">
        <v>0</v>
      </c>
      <c r="AG265" s="32" t="s">
        <v>73</v>
      </c>
      <c r="AH265" s="32" t="s">
        <v>73</v>
      </c>
      <c r="AI265" s="35" t="s">
        <v>73</v>
      </c>
      <c r="AJ265" s="41">
        <f t="shared" si="21"/>
        <v>0</v>
      </c>
      <c r="AK265" s="41">
        <f t="shared" si="22"/>
        <v>0</v>
      </c>
    </row>
    <row r="266" spans="23:37" x14ac:dyDescent="0.2">
      <c r="W266" s="236"/>
      <c r="X266" s="19" t="s">
        <v>37</v>
      </c>
      <c r="Y266" s="31">
        <v>0</v>
      </c>
      <c r="Z266" s="32">
        <v>0</v>
      </c>
      <c r="AA266" s="32">
        <v>0</v>
      </c>
      <c r="AB266" s="33">
        <v>2605000</v>
      </c>
      <c r="AC266" s="32">
        <v>0</v>
      </c>
      <c r="AD266" s="32">
        <v>0</v>
      </c>
      <c r="AE266" s="32" t="s">
        <v>73</v>
      </c>
      <c r="AF266" s="32">
        <v>0</v>
      </c>
      <c r="AG266" s="32" t="s">
        <v>73</v>
      </c>
      <c r="AH266" s="32" t="s">
        <v>73</v>
      </c>
      <c r="AI266" s="34">
        <v>2605000</v>
      </c>
      <c r="AJ266" s="41">
        <f t="shared" si="21"/>
        <v>2605</v>
      </c>
      <c r="AK266" s="41">
        <f t="shared" si="22"/>
        <v>2605</v>
      </c>
    </row>
    <row r="267" spans="23:37" x14ac:dyDescent="0.2">
      <c r="W267" s="236"/>
      <c r="X267" s="19" t="s">
        <v>38</v>
      </c>
      <c r="Y267" s="31">
        <v>0</v>
      </c>
      <c r="Z267" s="32">
        <v>0</v>
      </c>
      <c r="AA267" s="32">
        <v>0</v>
      </c>
      <c r="AB267" s="33">
        <v>1440</v>
      </c>
      <c r="AC267" s="33">
        <v>510399.99999999983</v>
      </c>
      <c r="AD267" s="32">
        <v>0</v>
      </c>
      <c r="AE267" s="32" t="s">
        <v>73</v>
      </c>
      <c r="AF267" s="33">
        <v>228</v>
      </c>
      <c r="AG267" s="32" t="s">
        <v>73</v>
      </c>
      <c r="AH267" s="32" t="s">
        <v>73</v>
      </c>
      <c r="AI267" s="34">
        <v>512068</v>
      </c>
      <c r="AJ267" s="41">
        <f t="shared" si="21"/>
        <v>511.8399999999998</v>
      </c>
      <c r="AK267" s="41">
        <f t="shared" si="22"/>
        <v>511.8399999999998</v>
      </c>
    </row>
    <row r="268" spans="23:37" x14ac:dyDescent="0.2">
      <c r="W268" s="236"/>
      <c r="X268" s="19" t="s">
        <v>39</v>
      </c>
      <c r="Y268" s="31">
        <v>0</v>
      </c>
      <c r="Z268" s="32">
        <v>0</v>
      </c>
      <c r="AA268" s="32">
        <v>0</v>
      </c>
      <c r="AB268" s="33">
        <v>16000</v>
      </c>
      <c r="AC268" s="32">
        <v>0</v>
      </c>
      <c r="AD268" s="33">
        <v>160</v>
      </c>
      <c r="AE268" s="32" t="s">
        <v>73</v>
      </c>
      <c r="AF268" s="32">
        <v>0</v>
      </c>
      <c r="AG268" s="32" t="s">
        <v>73</v>
      </c>
      <c r="AH268" s="32" t="s">
        <v>73</v>
      </c>
      <c r="AI268" s="34">
        <v>16160</v>
      </c>
      <c r="AJ268" s="41">
        <f t="shared" si="21"/>
        <v>16</v>
      </c>
      <c r="AK268" s="41">
        <f t="shared" si="22"/>
        <v>176</v>
      </c>
    </row>
    <row r="269" spans="23:37" x14ac:dyDescent="0.2">
      <c r="W269" s="236"/>
      <c r="X269" s="19" t="s">
        <v>82</v>
      </c>
      <c r="Y269" s="31">
        <v>0</v>
      </c>
      <c r="Z269" s="32">
        <v>0</v>
      </c>
      <c r="AA269" s="32">
        <v>0</v>
      </c>
      <c r="AB269" s="33">
        <v>1000</v>
      </c>
      <c r="AC269" s="32">
        <v>0</v>
      </c>
      <c r="AD269" s="32">
        <v>0</v>
      </c>
      <c r="AE269" s="32" t="s">
        <v>73</v>
      </c>
      <c r="AF269" s="32">
        <v>0</v>
      </c>
      <c r="AG269" s="32" t="s">
        <v>73</v>
      </c>
      <c r="AH269" s="32" t="s">
        <v>73</v>
      </c>
      <c r="AI269" s="34">
        <v>1000</v>
      </c>
      <c r="AJ269" s="41">
        <f t="shared" si="21"/>
        <v>1</v>
      </c>
      <c r="AK269" s="41">
        <f t="shared" si="22"/>
        <v>1</v>
      </c>
    </row>
    <row r="270" spans="23:37" ht="15" thickBot="1" x14ac:dyDescent="0.25">
      <c r="W270" s="236"/>
      <c r="X270" s="19" t="s">
        <v>83</v>
      </c>
      <c r="Y270" s="31">
        <v>0</v>
      </c>
      <c r="Z270" s="32">
        <v>0</v>
      </c>
      <c r="AA270" s="32">
        <v>0</v>
      </c>
      <c r="AB270" s="32">
        <v>0</v>
      </c>
      <c r="AC270" s="32">
        <v>0</v>
      </c>
      <c r="AD270" s="33">
        <v>216750</v>
      </c>
      <c r="AE270" s="32" t="s">
        <v>73</v>
      </c>
      <c r="AF270" s="32">
        <v>0</v>
      </c>
      <c r="AG270" s="32" t="s">
        <v>73</v>
      </c>
      <c r="AH270" s="32" t="s">
        <v>73</v>
      </c>
      <c r="AI270" s="34">
        <v>216750</v>
      </c>
      <c r="AJ270" s="41">
        <f t="shared" si="21"/>
        <v>0</v>
      </c>
      <c r="AK270" s="41">
        <f t="shared" si="22"/>
        <v>216750</v>
      </c>
    </row>
    <row r="271" spans="23:37" ht="15" thickBot="1" x14ac:dyDescent="0.25">
      <c r="W271" s="236"/>
      <c r="X271" s="48" t="s">
        <v>65</v>
      </c>
      <c r="Y271" s="55">
        <v>372</v>
      </c>
      <c r="Z271" s="51">
        <v>286</v>
      </c>
      <c r="AA271" s="51">
        <v>132361</v>
      </c>
      <c r="AB271" s="51">
        <v>2665226</v>
      </c>
      <c r="AC271" s="51">
        <v>580124.00000000023</v>
      </c>
      <c r="AD271" s="51">
        <v>216938</v>
      </c>
      <c r="AE271" s="50" t="s">
        <v>73</v>
      </c>
      <c r="AF271" s="51">
        <v>1439</v>
      </c>
      <c r="AG271" s="50" t="s">
        <v>73</v>
      </c>
      <c r="AH271" s="50" t="s">
        <v>73</v>
      </c>
      <c r="AI271" s="53">
        <v>3596746.0000000014</v>
      </c>
      <c r="AJ271" s="41">
        <f t="shared" si="21"/>
        <v>3245.35</v>
      </c>
      <c r="AK271" s="41">
        <f t="shared" si="22"/>
        <v>352544.35</v>
      </c>
    </row>
    <row r="272" spans="23:37" ht="15" thickBot="1" x14ac:dyDescent="0.25">
      <c r="W272" s="235" t="s">
        <v>65</v>
      </c>
      <c r="X272" s="19" t="s">
        <v>72</v>
      </c>
      <c r="Y272" s="31" t="s">
        <v>73</v>
      </c>
      <c r="Z272" s="32" t="s">
        <v>73</v>
      </c>
      <c r="AA272" s="32" t="s">
        <v>73</v>
      </c>
      <c r="AB272" s="33">
        <v>22990532.000000019</v>
      </c>
      <c r="AC272" s="33">
        <v>92950.000000000015</v>
      </c>
      <c r="AD272" s="33">
        <v>49500</v>
      </c>
      <c r="AE272" s="32" t="s">
        <v>73</v>
      </c>
      <c r="AF272" s="33">
        <v>30</v>
      </c>
      <c r="AG272" s="33">
        <v>21565559.999999996</v>
      </c>
      <c r="AH272" s="32" t="s">
        <v>73</v>
      </c>
      <c r="AI272" s="34">
        <v>44698572.000000022</v>
      </c>
    </row>
    <row r="273" spans="23:35" x14ac:dyDescent="0.2">
      <c r="W273" s="236"/>
      <c r="X273" s="19" t="s">
        <v>74</v>
      </c>
      <c r="Y273" s="36">
        <v>372</v>
      </c>
      <c r="Z273" s="32" t="s">
        <v>73</v>
      </c>
      <c r="AA273" s="33">
        <v>44400000</v>
      </c>
      <c r="AB273" s="33">
        <v>148236237</v>
      </c>
      <c r="AC273" s="33">
        <v>177490.00000000003</v>
      </c>
      <c r="AD273" s="32" t="s">
        <v>73</v>
      </c>
      <c r="AE273" s="32" t="s">
        <v>73</v>
      </c>
      <c r="AF273" s="33">
        <v>463.99999999999994</v>
      </c>
      <c r="AG273" s="33">
        <v>169503145.00000003</v>
      </c>
      <c r="AH273" s="33">
        <v>91370</v>
      </c>
      <c r="AI273" s="34">
        <v>362409078.00000006</v>
      </c>
    </row>
    <row r="274" spans="23:35" x14ac:dyDescent="0.2">
      <c r="W274" s="236"/>
      <c r="X274" s="19" t="s">
        <v>75</v>
      </c>
      <c r="Y274" s="31" t="s">
        <v>73</v>
      </c>
      <c r="Z274" s="33">
        <v>45000</v>
      </c>
      <c r="AA274" s="33">
        <v>5860</v>
      </c>
      <c r="AB274" s="33">
        <v>299398193.99999964</v>
      </c>
      <c r="AC274" s="33">
        <v>555458</v>
      </c>
      <c r="AD274" s="33">
        <v>1717901</v>
      </c>
      <c r="AE274" s="32" t="s">
        <v>73</v>
      </c>
      <c r="AF274" s="33">
        <v>5760</v>
      </c>
      <c r="AG274" s="33">
        <v>437036280.99999988</v>
      </c>
      <c r="AH274" s="32" t="s">
        <v>73</v>
      </c>
      <c r="AI274" s="34">
        <v>738764453.99999809</v>
      </c>
    </row>
    <row r="275" spans="23:35" x14ac:dyDescent="0.2">
      <c r="W275" s="236"/>
      <c r="X275" s="19" t="s">
        <v>32</v>
      </c>
      <c r="Y275" s="31" t="s">
        <v>73</v>
      </c>
      <c r="Z275" s="32" t="s">
        <v>73</v>
      </c>
      <c r="AA275" s="33">
        <v>1265930809</v>
      </c>
      <c r="AB275" s="33">
        <v>58804376.000000015</v>
      </c>
      <c r="AC275" s="33">
        <v>146146.99999999997</v>
      </c>
      <c r="AD275" s="32" t="s">
        <v>73</v>
      </c>
      <c r="AE275" s="32" t="s">
        <v>73</v>
      </c>
      <c r="AF275" s="33">
        <v>17064</v>
      </c>
      <c r="AG275" s="33">
        <v>86437780</v>
      </c>
      <c r="AH275" s="33">
        <v>432583</v>
      </c>
      <c r="AI275" s="34">
        <v>1411768759.0000002</v>
      </c>
    </row>
    <row r="276" spans="23:35" x14ac:dyDescent="0.2">
      <c r="W276" s="236"/>
      <c r="X276" s="19" t="s">
        <v>76</v>
      </c>
      <c r="Y276" s="31" t="s">
        <v>73</v>
      </c>
      <c r="Z276" s="33">
        <v>1866240</v>
      </c>
      <c r="AA276" s="32" t="s">
        <v>73</v>
      </c>
      <c r="AB276" s="33">
        <v>63169945</v>
      </c>
      <c r="AC276" s="33">
        <v>347125.00000000012</v>
      </c>
      <c r="AD276" s="33">
        <v>72702</v>
      </c>
      <c r="AE276" s="32" t="s">
        <v>73</v>
      </c>
      <c r="AF276" s="33">
        <v>456</v>
      </c>
      <c r="AG276" s="33">
        <v>50659294.000000022</v>
      </c>
      <c r="AH276" s="33">
        <v>16994</v>
      </c>
      <c r="AI276" s="34">
        <v>116132755.99999994</v>
      </c>
    </row>
    <row r="277" spans="23:35" x14ac:dyDescent="0.2">
      <c r="W277" s="236"/>
      <c r="X277" s="19" t="s">
        <v>77</v>
      </c>
      <c r="Y277" s="31" t="s">
        <v>73</v>
      </c>
      <c r="Z277" s="32" t="s">
        <v>73</v>
      </c>
      <c r="AA277" s="32" t="s">
        <v>73</v>
      </c>
      <c r="AB277" s="33">
        <v>213458113.00000006</v>
      </c>
      <c r="AC277" s="33">
        <v>1461387.9999999991</v>
      </c>
      <c r="AD277" s="33">
        <v>102</v>
      </c>
      <c r="AE277" s="32" t="s">
        <v>73</v>
      </c>
      <c r="AF277" s="33">
        <v>1000</v>
      </c>
      <c r="AG277" s="33">
        <v>22769431</v>
      </c>
      <c r="AH277" s="33">
        <v>3441</v>
      </c>
      <c r="AI277" s="34">
        <v>237693475.00000003</v>
      </c>
    </row>
    <row r="278" spans="23:35" x14ac:dyDescent="0.2">
      <c r="W278" s="236"/>
      <c r="X278" s="19" t="s">
        <v>78</v>
      </c>
      <c r="Y278" s="31" t="s">
        <v>73</v>
      </c>
      <c r="Z278" s="33">
        <v>286</v>
      </c>
      <c r="AA278" s="33">
        <v>11556395</v>
      </c>
      <c r="AB278" s="33">
        <v>139050147.00000006</v>
      </c>
      <c r="AC278" s="33">
        <v>831705</v>
      </c>
      <c r="AD278" s="32" t="s">
        <v>73</v>
      </c>
      <c r="AE278" s="32" t="s">
        <v>73</v>
      </c>
      <c r="AF278" s="32" t="s">
        <v>73</v>
      </c>
      <c r="AG278" s="33">
        <v>52792127.000000007</v>
      </c>
      <c r="AH278" s="33">
        <v>5200</v>
      </c>
      <c r="AI278" s="34">
        <v>204235860.00000009</v>
      </c>
    </row>
    <row r="279" spans="23:35" x14ac:dyDescent="0.2">
      <c r="W279" s="236"/>
      <c r="X279" s="19" t="s">
        <v>53</v>
      </c>
      <c r="Y279" s="31" t="s">
        <v>73</v>
      </c>
      <c r="Z279" s="32" t="s">
        <v>73</v>
      </c>
      <c r="AA279" s="33">
        <v>29082770.000000004</v>
      </c>
      <c r="AB279" s="33">
        <v>276073611</v>
      </c>
      <c r="AC279" s="33">
        <v>575584.00000000023</v>
      </c>
      <c r="AD279" s="33">
        <v>556</v>
      </c>
      <c r="AE279" s="32" t="s">
        <v>73</v>
      </c>
      <c r="AF279" s="33">
        <v>4305</v>
      </c>
      <c r="AG279" s="33">
        <v>20062356</v>
      </c>
      <c r="AH279" s="33">
        <v>1174936.0000000002</v>
      </c>
      <c r="AI279" s="34">
        <v>326974117.99999988</v>
      </c>
    </row>
    <row r="280" spans="23:35" x14ac:dyDescent="0.2">
      <c r="W280" s="236"/>
      <c r="X280" s="19" t="s">
        <v>79</v>
      </c>
      <c r="Y280" s="31" t="s">
        <v>73</v>
      </c>
      <c r="Z280" s="32" t="s">
        <v>73</v>
      </c>
      <c r="AA280" s="33">
        <v>25237491</v>
      </c>
      <c r="AB280" s="33">
        <v>93351522.99999997</v>
      </c>
      <c r="AC280" s="33">
        <v>76093</v>
      </c>
      <c r="AD280" s="32" t="s">
        <v>73</v>
      </c>
      <c r="AE280" s="32" t="s">
        <v>73</v>
      </c>
      <c r="AF280" s="33">
        <v>2167</v>
      </c>
      <c r="AG280" s="33">
        <v>84894376.000000015</v>
      </c>
      <c r="AH280" s="32" t="s">
        <v>73</v>
      </c>
      <c r="AI280" s="34">
        <v>203561650.00000009</v>
      </c>
    </row>
    <row r="281" spans="23:35" x14ac:dyDescent="0.2">
      <c r="W281" s="236"/>
      <c r="X281" s="19" t="s">
        <v>34</v>
      </c>
      <c r="Y281" s="31" t="s">
        <v>73</v>
      </c>
      <c r="Z281" s="32" t="s">
        <v>73</v>
      </c>
      <c r="AA281" s="32" t="s">
        <v>73</v>
      </c>
      <c r="AB281" s="33">
        <v>71456042</v>
      </c>
      <c r="AC281" s="33">
        <v>35659</v>
      </c>
      <c r="AD281" s="32" t="s">
        <v>73</v>
      </c>
      <c r="AE281" s="32" t="s">
        <v>73</v>
      </c>
      <c r="AF281" s="33">
        <v>7761.9999999999973</v>
      </c>
      <c r="AG281" s="33">
        <v>15473379.000000002</v>
      </c>
      <c r="AH281" s="33">
        <v>2259</v>
      </c>
      <c r="AI281" s="34">
        <v>86975100.999999985</v>
      </c>
    </row>
    <row r="282" spans="23:35" x14ac:dyDescent="0.2">
      <c r="W282" s="236"/>
      <c r="X282" s="19" t="s">
        <v>80</v>
      </c>
      <c r="Y282" s="31" t="s">
        <v>73</v>
      </c>
      <c r="Z282" s="32" t="s">
        <v>73</v>
      </c>
      <c r="AA282" s="32" t="s">
        <v>73</v>
      </c>
      <c r="AB282" s="33">
        <v>97675231.000000015</v>
      </c>
      <c r="AC282" s="33">
        <v>25776</v>
      </c>
      <c r="AD282" s="32" t="s">
        <v>73</v>
      </c>
      <c r="AE282" s="32" t="s">
        <v>73</v>
      </c>
      <c r="AF282" s="32" t="s">
        <v>73</v>
      </c>
      <c r="AG282" s="33">
        <v>12838600</v>
      </c>
      <c r="AH282" s="32" t="s">
        <v>73</v>
      </c>
      <c r="AI282" s="34">
        <v>110539606.99999997</v>
      </c>
    </row>
    <row r="283" spans="23:35" x14ac:dyDescent="0.2">
      <c r="W283" s="236"/>
      <c r="X283" s="19" t="s">
        <v>81</v>
      </c>
      <c r="Y283" s="31" t="s">
        <v>73</v>
      </c>
      <c r="Z283" s="32" t="s">
        <v>73</v>
      </c>
      <c r="AA283" s="33">
        <v>451774503</v>
      </c>
      <c r="AB283" s="33">
        <v>61648105.000000007</v>
      </c>
      <c r="AC283" s="33">
        <v>606321</v>
      </c>
      <c r="AD283" s="33">
        <v>360</v>
      </c>
      <c r="AE283" s="32" t="s">
        <v>73</v>
      </c>
      <c r="AF283" s="33">
        <v>760</v>
      </c>
      <c r="AG283" s="33">
        <v>57595534.999999985</v>
      </c>
      <c r="AH283" s="33">
        <v>950734.99999999988</v>
      </c>
      <c r="AI283" s="34">
        <v>572576319.0000006</v>
      </c>
    </row>
    <row r="284" spans="23:35" x14ac:dyDescent="0.2">
      <c r="W284" s="236"/>
      <c r="X284" s="19" t="s">
        <v>36</v>
      </c>
      <c r="Y284" s="31" t="s">
        <v>73</v>
      </c>
      <c r="Z284" s="32" t="s">
        <v>73</v>
      </c>
      <c r="AA284" s="33">
        <v>513439831</v>
      </c>
      <c r="AB284" s="33">
        <v>124251886.00000001</v>
      </c>
      <c r="AC284" s="33">
        <v>108130.00000000001</v>
      </c>
      <c r="AD284" s="32" t="s">
        <v>73</v>
      </c>
      <c r="AE284" s="33">
        <v>48</v>
      </c>
      <c r="AF284" s="33">
        <v>2534.9999999999995</v>
      </c>
      <c r="AG284" s="33">
        <v>401677</v>
      </c>
      <c r="AH284" s="33">
        <v>201583.99999999997</v>
      </c>
      <c r="AI284" s="34">
        <v>638405691</v>
      </c>
    </row>
    <row r="285" spans="23:35" x14ac:dyDescent="0.2">
      <c r="W285" s="236"/>
      <c r="X285" s="19" t="s">
        <v>37</v>
      </c>
      <c r="Y285" s="31" t="s">
        <v>73</v>
      </c>
      <c r="Z285" s="32" t="s">
        <v>73</v>
      </c>
      <c r="AA285" s="32" t="s">
        <v>73</v>
      </c>
      <c r="AB285" s="33">
        <v>111252083.99999999</v>
      </c>
      <c r="AC285" s="32" t="s">
        <v>73</v>
      </c>
      <c r="AD285" s="32" t="s">
        <v>73</v>
      </c>
      <c r="AE285" s="32" t="s">
        <v>73</v>
      </c>
      <c r="AF285" s="33">
        <v>3786.9999999999995</v>
      </c>
      <c r="AG285" s="33">
        <v>11197631.000000002</v>
      </c>
      <c r="AH285" s="32" t="s">
        <v>73</v>
      </c>
      <c r="AI285" s="34">
        <v>122453501.99999994</v>
      </c>
    </row>
    <row r="286" spans="23:35" x14ac:dyDescent="0.2">
      <c r="W286" s="236"/>
      <c r="X286" s="19" t="s">
        <v>38</v>
      </c>
      <c r="Y286" s="31" t="s">
        <v>73</v>
      </c>
      <c r="Z286" s="32" t="s">
        <v>73</v>
      </c>
      <c r="AA286" s="33">
        <v>42822062</v>
      </c>
      <c r="AB286" s="33">
        <v>25802524.000000007</v>
      </c>
      <c r="AC286" s="33">
        <v>738833.99999999942</v>
      </c>
      <c r="AD286" s="32" t="s">
        <v>73</v>
      </c>
      <c r="AE286" s="32" t="s">
        <v>73</v>
      </c>
      <c r="AF286" s="33">
        <v>1428</v>
      </c>
      <c r="AG286" s="33">
        <v>43792269</v>
      </c>
      <c r="AH286" s="33">
        <v>57641</v>
      </c>
      <c r="AI286" s="34">
        <v>113214758.0000001</v>
      </c>
    </row>
    <row r="287" spans="23:35" x14ac:dyDescent="0.2">
      <c r="W287" s="236"/>
      <c r="X287" s="19" t="s">
        <v>39</v>
      </c>
      <c r="Y287" s="31" t="s">
        <v>73</v>
      </c>
      <c r="Z287" s="32" t="s">
        <v>73</v>
      </c>
      <c r="AA287" s="33">
        <v>114135286</v>
      </c>
      <c r="AB287" s="33">
        <v>70819925.99999997</v>
      </c>
      <c r="AC287" s="33">
        <v>15000.000000000002</v>
      </c>
      <c r="AD287" s="33">
        <v>940541</v>
      </c>
      <c r="AE287" s="32" t="s">
        <v>73</v>
      </c>
      <c r="AF287" s="33">
        <v>2871</v>
      </c>
      <c r="AG287" s="33">
        <v>5289823</v>
      </c>
      <c r="AH287" s="33">
        <v>7535</v>
      </c>
      <c r="AI287" s="34">
        <v>191210981.99999997</v>
      </c>
    </row>
    <row r="288" spans="23:35" x14ac:dyDescent="0.2">
      <c r="W288" s="236"/>
      <c r="X288" s="19" t="s">
        <v>82</v>
      </c>
      <c r="Y288" s="31" t="s">
        <v>73</v>
      </c>
      <c r="Z288" s="32" t="s">
        <v>73</v>
      </c>
      <c r="AA288" s="33">
        <v>160914</v>
      </c>
      <c r="AB288" s="33">
        <v>17571637</v>
      </c>
      <c r="AC288" s="33">
        <v>3660</v>
      </c>
      <c r="AD288" s="33">
        <v>162816</v>
      </c>
      <c r="AE288" s="32" t="s">
        <v>73</v>
      </c>
      <c r="AF288" s="33">
        <v>8420.0000000000036</v>
      </c>
      <c r="AG288" s="33">
        <v>7172</v>
      </c>
      <c r="AH288" s="33">
        <v>47414.000000000007</v>
      </c>
      <c r="AI288" s="34">
        <v>17962033.000000007</v>
      </c>
    </row>
    <row r="289" spans="23:35" x14ac:dyDescent="0.2">
      <c r="W289" s="236"/>
      <c r="X289" s="19" t="s">
        <v>83</v>
      </c>
      <c r="Y289" s="31" t="s">
        <v>73</v>
      </c>
      <c r="Z289" s="32" t="s">
        <v>73</v>
      </c>
      <c r="AA289" s="33">
        <v>295535914</v>
      </c>
      <c r="AB289" s="33">
        <v>753236634.00000048</v>
      </c>
      <c r="AC289" s="33">
        <v>250</v>
      </c>
      <c r="AD289" s="33">
        <v>2848756</v>
      </c>
      <c r="AE289" s="32" t="s">
        <v>73</v>
      </c>
      <c r="AF289" s="33">
        <v>6848.0000000000009</v>
      </c>
      <c r="AG289" s="33">
        <v>890706496.99999976</v>
      </c>
      <c r="AH289" s="32" t="s">
        <v>73</v>
      </c>
      <c r="AI289" s="34">
        <v>1942334899.0000005</v>
      </c>
    </row>
    <row r="290" spans="23:35" ht="15" thickBot="1" x14ac:dyDescent="0.25">
      <c r="W290" s="237"/>
      <c r="X290" s="20" t="s">
        <v>65</v>
      </c>
      <c r="Y290" s="37">
        <v>372</v>
      </c>
      <c r="Z290" s="38">
        <v>1911526</v>
      </c>
      <c r="AA290" s="38">
        <v>2794081835.0000005</v>
      </c>
      <c r="AB290" s="38">
        <v>2648246746.9999995</v>
      </c>
      <c r="AC290" s="38">
        <v>5797570</v>
      </c>
      <c r="AD290" s="38">
        <v>5793234.0000000019</v>
      </c>
      <c r="AE290" s="38">
        <v>48</v>
      </c>
      <c r="AF290" s="38">
        <v>65656.999999999927</v>
      </c>
      <c r="AG290" s="38">
        <v>1983022933</v>
      </c>
      <c r="AH290" s="38">
        <v>2991692.0000000005</v>
      </c>
      <c r="AI290" s="39">
        <v>7441911614.0000105</v>
      </c>
    </row>
  </sheetData>
  <mergeCells count="27">
    <mergeCell ref="W44:W62"/>
    <mergeCell ref="A1:U1"/>
    <mergeCell ref="A2:U2"/>
    <mergeCell ref="A3:A5"/>
    <mergeCell ref="B3:U3"/>
    <mergeCell ref="W3:W5"/>
    <mergeCell ref="G4:H4"/>
    <mergeCell ref="J4:K4"/>
    <mergeCell ref="R4:U4"/>
    <mergeCell ref="P4:Q4"/>
    <mergeCell ref="Y3:AI3"/>
    <mergeCell ref="Y4:AI4"/>
    <mergeCell ref="W6:W24"/>
    <mergeCell ref="W25:W43"/>
    <mergeCell ref="X3:X5"/>
    <mergeCell ref="W272:W290"/>
    <mergeCell ref="W63:W81"/>
    <mergeCell ref="W82:W100"/>
    <mergeCell ref="W101:W119"/>
    <mergeCell ref="W120:W138"/>
    <mergeCell ref="W139:W157"/>
    <mergeCell ref="W158:W176"/>
    <mergeCell ref="W177:W195"/>
    <mergeCell ref="W196:W214"/>
    <mergeCell ref="W215:W233"/>
    <mergeCell ref="W234:W252"/>
    <mergeCell ref="W253:W27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O49"/>
  <sheetViews>
    <sheetView rightToLeft="1" topLeftCell="Y25" workbookViewId="0">
      <selection activeCell="AQ46" sqref="AQ46"/>
    </sheetView>
  </sheetViews>
  <sheetFormatPr defaultRowHeight="14.25" x14ac:dyDescent="0.2"/>
  <sheetData>
    <row r="2" spans="1:41" ht="15" thickBot="1" x14ac:dyDescent="0.25">
      <c r="L2" s="256" t="s">
        <v>42</v>
      </c>
      <c r="M2" s="256"/>
    </row>
    <row r="3" spans="1:41" ht="15" thickBot="1" x14ac:dyDescent="0.25">
      <c r="A3" s="257" t="s">
        <v>66</v>
      </c>
      <c r="B3" s="258"/>
      <c r="C3" s="263" t="s">
        <v>90</v>
      </c>
      <c r="D3" s="264"/>
      <c r="E3" s="264"/>
      <c r="F3" s="264"/>
      <c r="G3" s="265"/>
      <c r="H3" s="266" t="s">
        <v>91</v>
      </c>
      <c r="I3" s="264"/>
      <c r="J3" s="264"/>
      <c r="K3" s="264"/>
      <c r="L3" s="265"/>
      <c r="M3" s="266" t="s">
        <v>92</v>
      </c>
      <c r="N3" s="264"/>
      <c r="O3" s="264"/>
      <c r="P3" s="264"/>
      <c r="Q3" s="265"/>
      <c r="R3" s="266" t="s">
        <v>93</v>
      </c>
      <c r="S3" s="264"/>
      <c r="T3" s="264"/>
      <c r="U3" s="264"/>
      <c r="V3" s="265"/>
      <c r="W3" s="266" t="s">
        <v>94</v>
      </c>
      <c r="X3" s="264"/>
      <c r="Y3" s="264"/>
      <c r="Z3" s="264"/>
      <c r="AA3" s="265"/>
      <c r="AB3" s="266" t="s">
        <v>95</v>
      </c>
      <c r="AC3" s="264"/>
      <c r="AD3" s="264"/>
      <c r="AE3" s="264"/>
      <c r="AF3" s="265"/>
      <c r="AG3" s="266" t="s">
        <v>96</v>
      </c>
      <c r="AH3" s="264"/>
      <c r="AI3" s="264"/>
      <c r="AJ3" s="264"/>
      <c r="AK3" s="265"/>
      <c r="AL3" s="267" t="s">
        <v>97</v>
      </c>
      <c r="AM3" s="264"/>
      <c r="AN3" s="268"/>
      <c r="AO3" s="56"/>
    </row>
    <row r="4" spans="1:41" x14ac:dyDescent="0.2">
      <c r="A4" s="259"/>
      <c r="B4" s="260"/>
      <c r="C4" s="57" t="s">
        <v>98</v>
      </c>
      <c r="D4" s="58" t="s">
        <v>99</v>
      </c>
      <c r="E4" s="58" t="s">
        <v>100</v>
      </c>
      <c r="F4" s="58" t="s">
        <v>101</v>
      </c>
      <c r="G4" s="58" t="s">
        <v>65</v>
      </c>
      <c r="H4" s="59" t="s">
        <v>98</v>
      </c>
      <c r="I4" s="58" t="s">
        <v>99</v>
      </c>
      <c r="J4" s="58" t="s">
        <v>100</v>
      </c>
      <c r="K4" s="58" t="s">
        <v>101</v>
      </c>
      <c r="L4" s="58" t="s">
        <v>65</v>
      </c>
      <c r="M4" s="59" t="s">
        <v>98</v>
      </c>
      <c r="N4" s="58" t="s">
        <v>99</v>
      </c>
      <c r="O4" s="58" t="s">
        <v>100</v>
      </c>
      <c r="P4" s="58" t="s">
        <v>101</v>
      </c>
      <c r="Q4" s="58" t="s">
        <v>65</v>
      </c>
      <c r="R4" s="59" t="s">
        <v>98</v>
      </c>
      <c r="S4" s="58" t="s">
        <v>99</v>
      </c>
      <c r="T4" s="58" t="s">
        <v>100</v>
      </c>
      <c r="U4" s="58" t="s">
        <v>101</v>
      </c>
      <c r="V4" s="58" t="s">
        <v>65</v>
      </c>
      <c r="W4" s="60" t="s">
        <v>98</v>
      </c>
      <c r="X4" s="58" t="s">
        <v>99</v>
      </c>
      <c r="Y4" s="58" t="s">
        <v>100</v>
      </c>
      <c r="Z4" s="58" t="s">
        <v>101</v>
      </c>
      <c r="AA4" s="58" t="s">
        <v>65</v>
      </c>
      <c r="AB4" s="60" t="s">
        <v>98</v>
      </c>
      <c r="AC4" s="58" t="s">
        <v>99</v>
      </c>
      <c r="AD4" s="58" t="s">
        <v>100</v>
      </c>
      <c r="AE4" s="58" t="s">
        <v>101</v>
      </c>
      <c r="AF4" s="58" t="s">
        <v>65</v>
      </c>
      <c r="AG4" s="60" t="s">
        <v>98</v>
      </c>
      <c r="AH4" s="58" t="s">
        <v>99</v>
      </c>
      <c r="AI4" s="58" t="s">
        <v>100</v>
      </c>
      <c r="AJ4" s="58" t="s">
        <v>101</v>
      </c>
      <c r="AK4" s="58" t="s">
        <v>65</v>
      </c>
      <c r="AL4" s="60" t="s">
        <v>98</v>
      </c>
      <c r="AM4" s="58" t="s">
        <v>99</v>
      </c>
      <c r="AN4" s="61" t="s">
        <v>65</v>
      </c>
      <c r="AO4" s="56"/>
    </row>
    <row r="5" spans="1:41" ht="15" thickBot="1" x14ac:dyDescent="0.25">
      <c r="A5" s="261"/>
      <c r="B5" s="262"/>
      <c r="C5" s="62" t="s">
        <v>67</v>
      </c>
      <c r="D5" s="63" t="s">
        <v>67</v>
      </c>
      <c r="E5" s="63" t="s">
        <v>67</v>
      </c>
      <c r="F5" s="63" t="s">
        <v>67</v>
      </c>
      <c r="G5" s="63" t="s">
        <v>67</v>
      </c>
      <c r="H5" s="63" t="s">
        <v>67</v>
      </c>
      <c r="I5" s="63" t="s">
        <v>67</v>
      </c>
      <c r="J5" s="63" t="s">
        <v>67</v>
      </c>
      <c r="K5" s="63" t="s">
        <v>67</v>
      </c>
      <c r="L5" s="63" t="s">
        <v>67</v>
      </c>
      <c r="M5" s="63" t="s">
        <v>67</v>
      </c>
      <c r="N5" s="63" t="s">
        <v>67</v>
      </c>
      <c r="O5" s="63" t="s">
        <v>67</v>
      </c>
      <c r="P5" s="63" t="s">
        <v>67</v>
      </c>
      <c r="Q5" s="63" t="s">
        <v>67</v>
      </c>
      <c r="R5" s="63" t="s">
        <v>67</v>
      </c>
      <c r="S5" s="63" t="s">
        <v>67</v>
      </c>
      <c r="T5" s="63" t="s">
        <v>67</v>
      </c>
      <c r="U5" s="63" t="s">
        <v>67</v>
      </c>
      <c r="V5" s="63" t="s">
        <v>67</v>
      </c>
      <c r="W5" s="63" t="s">
        <v>67</v>
      </c>
      <c r="X5" s="63" t="s">
        <v>67</v>
      </c>
      <c r="Y5" s="63" t="s">
        <v>67</v>
      </c>
      <c r="Z5" s="63" t="s">
        <v>67</v>
      </c>
      <c r="AA5" s="63" t="s">
        <v>67</v>
      </c>
      <c r="AB5" s="63" t="s">
        <v>67</v>
      </c>
      <c r="AC5" s="63" t="s">
        <v>67</v>
      </c>
      <c r="AD5" s="63" t="s">
        <v>67</v>
      </c>
      <c r="AE5" s="63" t="s">
        <v>67</v>
      </c>
      <c r="AF5" s="63" t="s">
        <v>67</v>
      </c>
      <c r="AG5" s="63" t="s">
        <v>67</v>
      </c>
      <c r="AH5" s="63" t="s">
        <v>67</v>
      </c>
      <c r="AI5" s="63" t="s">
        <v>67</v>
      </c>
      <c r="AJ5" s="63" t="s">
        <v>67</v>
      </c>
      <c r="AK5" s="63" t="s">
        <v>67</v>
      </c>
      <c r="AL5" s="63" t="s">
        <v>67</v>
      </c>
      <c r="AM5" s="63" t="s">
        <v>67</v>
      </c>
      <c r="AN5" s="64" t="s">
        <v>67</v>
      </c>
      <c r="AO5" s="56"/>
    </row>
    <row r="6" spans="1:41" ht="15" thickBot="1" x14ac:dyDescent="0.25">
      <c r="A6" s="269" t="s">
        <v>0</v>
      </c>
      <c r="B6" s="65" t="s">
        <v>72</v>
      </c>
      <c r="C6" s="66">
        <v>1</v>
      </c>
      <c r="D6" s="67">
        <v>49</v>
      </c>
      <c r="E6" s="67">
        <v>7</v>
      </c>
      <c r="F6" s="67">
        <v>9</v>
      </c>
      <c r="G6" s="67">
        <v>66</v>
      </c>
      <c r="H6" s="67">
        <v>1</v>
      </c>
      <c r="I6" s="67">
        <v>51</v>
      </c>
      <c r="J6" s="67">
        <v>5</v>
      </c>
      <c r="K6" s="67">
        <v>9</v>
      </c>
      <c r="L6" s="67">
        <v>66</v>
      </c>
      <c r="M6" s="67">
        <v>1</v>
      </c>
      <c r="N6" s="67">
        <v>51</v>
      </c>
      <c r="O6" s="67">
        <v>8</v>
      </c>
      <c r="P6" s="67">
        <v>6</v>
      </c>
      <c r="Q6" s="67">
        <v>66</v>
      </c>
      <c r="R6" s="67">
        <v>52</v>
      </c>
      <c r="S6" s="67">
        <v>6</v>
      </c>
      <c r="T6" s="67">
        <v>7</v>
      </c>
      <c r="U6" s="67">
        <v>1</v>
      </c>
      <c r="V6" s="67">
        <v>66</v>
      </c>
      <c r="W6" s="67">
        <v>27</v>
      </c>
      <c r="X6" s="67">
        <v>24</v>
      </c>
      <c r="Y6" s="67">
        <v>7</v>
      </c>
      <c r="Z6" s="67">
        <v>8</v>
      </c>
      <c r="AA6" s="67">
        <v>66</v>
      </c>
      <c r="AB6" s="67">
        <v>3</v>
      </c>
      <c r="AC6" s="67">
        <v>51</v>
      </c>
      <c r="AD6" s="67">
        <v>2</v>
      </c>
      <c r="AE6" s="67">
        <v>10</v>
      </c>
      <c r="AF6" s="67">
        <v>66</v>
      </c>
      <c r="AG6" s="67">
        <v>6</v>
      </c>
      <c r="AH6" s="67">
        <v>55</v>
      </c>
      <c r="AI6" s="67">
        <v>0</v>
      </c>
      <c r="AJ6" s="67">
        <v>5</v>
      </c>
      <c r="AK6" s="67">
        <v>66</v>
      </c>
      <c r="AL6" s="68">
        <v>4</v>
      </c>
      <c r="AM6" s="67">
        <v>62</v>
      </c>
      <c r="AN6" s="69">
        <v>66</v>
      </c>
      <c r="AO6" s="56"/>
    </row>
    <row r="7" spans="1:41" x14ac:dyDescent="0.2">
      <c r="A7" s="259"/>
      <c r="B7" s="70" t="s">
        <v>74</v>
      </c>
      <c r="C7" s="71">
        <v>5</v>
      </c>
      <c r="D7" s="72">
        <v>79</v>
      </c>
      <c r="E7" s="72">
        <v>1</v>
      </c>
      <c r="F7" s="72">
        <v>15</v>
      </c>
      <c r="G7" s="72">
        <v>100</v>
      </c>
      <c r="H7" s="72">
        <v>4</v>
      </c>
      <c r="I7" s="72">
        <v>73</v>
      </c>
      <c r="J7" s="72">
        <v>2</v>
      </c>
      <c r="K7" s="72">
        <v>21</v>
      </c>
      <c r="L7" s="72">
        <v>100</v>
      </c>
      <c r="M7" s="72">
        <v>21</v>
      </c>
      <c r="N7" s="72">
        <v>62</v>
      </c>
      <c r="O7" s="72">
        <v>1</v>
      </c>
      <c r="P7" s="72">
        <v>16</v>
      </c>
      <c r="Q7" s="72">
        <v>100</v>
      </c>
      <c r="R7" s="72">
        <v>93</v>
      </c>
      <c r="S7" s="72">
        <v>5</v>
      </c>
      <c r="T7" s="72">
        <v>0</v>
      </c>
      <c r="U7" s="72">
        <v>2</v>
      </c>
      <c r="V7" s="72">
        <v>100</v>
      </c>
      <c r="W7" s="72">
        <v>29</v>
      </c>
      <c r="X7" s="72">
        <v>59</v>
      </c>
      <c r="Y7" s="72">
        <v>1</v>
      </c>
      <c r="Z7" s="72">
        <v>11</v>
      </c>
      <c r="AA7" s="72">
        <v>100</v>
      </c>
      <c r="AB7" s="72">
        <v>1</v>
      </c>
      <c r="AC7" s="72">
        <v>22</v>
      </c>
      <c r="AD7" s="72">
        <v>0</v>
      </c>
      <c r="AE7" s="72">
        <v>77</v>
      </c>
      <c r="AF7" s="72">
        <v>100</v>
      </c>
      <c r="AG7" s="72">
        <v>5</v>
      </c>
      <c r="AH7" s="72">
        <v>26</v>
      </c>
      <c r="AI7" s="72">
        <v>0</v>
      </c>
      <c r="AJ7" s="72">
        <v>69</v>
      </c>
      <c r="AK7" s="72">
        <v>100</v>
      </c>
      <c r="AL7" s="73">
        <v>2</v>
      </c>
      <c r="AM7" s="72">
        <v>98</v>
      </c>
      <c r="AN7" s="74">
        <v>100</v>
      </c>
      <c r="AO7" s="56"/>
    </row>
    <row r="8" spans="1:41" x14ac:dyDescent="0.2">
      <c r="A8" s="259"/>
      <c r="B8" s="70" t="s">
        <v>75</v>
      </c>
      <c r="C8" s="71">
        <v>4</v>
      </c>
      <c r="D8" s="72">
        <v>104</v>
      </c>
      <c r="E8" s="72">
        <v>3</v>
      </c>
      <c r="F8" s="72">
        <v>87</v>
      </c>
      <c r="G8" s="72">
        <v>198</v>
      </c>
      <c r="H8" s="72">
        <v>2</v>
      </c>
      <c r="I8" s="72">
        <v>109</v>
      </c>
      <c r="J8" s="72">
        <v>3</v>
      </c>
      <c r="K8" s="72">
        <v>84</v>
      </c>
      <c r="L8" s="72">
        <v>198</v>
      </c>
      <c r="M8" s="72">
        <v>8</v>
      </c>
      <c r="N8" s="72">
        <v>108</v>
      </c>
      <c r="O8" s="72">
        <v>3</v>
      </c>
      <c r="P8" s="72">
        <v>79</v>
      </c>
      <c r="Q8" s="72">
        <v>198</v>
      </c>
      <c r="R8" s="72">
        <v>182</v>
      </c>
      <c r="S8" s="72">
        <v>15</v>
      </c>
      <c r="T8" s="72">
        <v>0</v>
      </c>
      <c r="U8" s="72">
        <v>1</v>
      </c>
      <c r="V8" s="72">
        <v>198</v>
      </c>
      <c r="W8" s="72">
        <v>8</v>
      </c>
      <c r="X8" s="72">
        <v>140</v>
      </c>
      <c r="Y8" s="72">
        <v>0</v>
      </c>
      <c r="Z8" s="72">
        <v>50</v>
      </c>
      <c r="AA8" s="72">
        <v>198</v>
      </c>
      <c r="AB8" s="72">
        <v>3</v>
      </c>
      <c r="AC8" s="72">
        <v>73</v>
      </c>
      <c r="AD8" s="72">
        <v>7</v>
      </c>
      <c r="AE8" s="72">
        <v>115</v>
      </c>
      <c r="AF8" s="72">
        <v>198</v>
      </c>
      <c r="AG8" s="72">
        <v>0</v>
      </c>
      <c r="AH8" s="72">
        <v>50</v>
      </c>
      <c r="AI8" s="72">
        <v>0</v>
      </c>
      <c r="AJ8" s="72">
        <v>148</v>
      </c>
      <c r="AK8" s="72">
        <v>198</v>
      </c>
      <c r="AL8" s="73">
        <v>5</v>
      </c>
      <c r="AM8" s="72">
        <v>193</v>
      </c>
      <c r="AN8" s="74">
        <v>198</v>
      </c>
      <c r="AO8" s="56"/>
    </row>
    <row r="9" spans="1:41" x14ac:dyDescent="0.2">
      <c r="A9" s="259"/>
      <c r="B9" s="70" t="s">
        <v>32</v>
      </c>
      <c r="C9" s="71">
        <v>2</v>
      </c>
      <c r="D9" s="72">
        <v>58</v>
      </c>
      <c r="E9" s="72">
        <v>2</v>
      </c>
      <c r="F9" s="72">
        <v>22</v>
      </c>
      <c r="G9" s="72">
        <v>84</v>
      </c>
      <c r="H9" s="72">
        <v>1</v>
      </c>
      <c r="I9" s="72">
        <v>61</v>
      </c>
      <c r="J9" s="72">
        <v>8</v>
      </c>
      <c r="K9" s="72">
        <v>14</v>
      </c>
      <c r="L9" s="72">
        <v>84</v>
      </c>
      <c r="M9" s="72">
        <v>11</v>
      </c>
      <c r="N9" s="72">
        <v>58</v>
      </c>
      <c r="O9" s="72">
        <v>6</v>
      </c>
      <c r="P9" s="72">
        <v>9</v>
      </c>
      <c r="Q9" s="72">
        <v>84</v>
      </c>
      <c r="R9" s="72">
        <v>83</v>
      </c>
      <c r="S9" s="72">
        <v>0</v>
      </c>
      <c r="T9" s="72">
        <v>0</v>
      </c>
      <c r="U9" s="72">
        <v>1</v>
      </c>
      <c r="V9" s="72">
        <v>84</v>
      </c>
      <c r="W9" s="72">
        <v>6</v>
      </c>
      <c r="X9" s="72">
        <v>65</v>
      </c>
      <c r="Y9" s="72">
        <v>0</v>
      </c>
      <c r="Z9" s="72">
        <v>13</v>
      </c>
      <c r="AA9" s="72">
        <v>84</v>
      </c>
      <c r="AB9" s="72">
        <v>7</v>
      </c>
      <c r="AC9" s="72">
        <v>12</v>
      </c>
      <c r="AD9" s="72">
        <v>3</v>
      </c>
      <c r="AE9" s="72">
        <v>62</v>
      </c>
      <c r="AF9" s="72">
        <v>84</v>
      </c>
      <c r="AG9" s="72">
        <v>0</v>
      </c>
      <c r="AH9" s="72">
        <v>7</v>
      </c>
      <c r="AI9" s="72">
        <v>1</v>
      </c>
      <c r="AJ9" s="72">
        <v>76</v>
      </c>
      <c r="AK9" s="72">
        <v>84</v>
      </c>
      <c r="AL9" s="72">
        <v>0</v>
      </c>
      <c r="AM9" s="72">
        <v>84</v>
      </c>
      <c r="AN9" s="74">
        <v>84</v>
      </c>
      <c r="AO9" s="56"/>
    </row>
    <row r="10" spans="1:41" x14ac:dyDescent="0.2">
      <c r="A10" s="259"/>
      <c r="B10" s="70" t="s">
        <v>76</v>
      </c>
      <c r="C10" s="71">
        <v>18</v>
      </c>
      <c r="D10" s="72">
        <v>45</v>
      </c>
      <c r="E10" s="72">
        <v>17</v>
      </c>
      <c r="F10" s="72">
        <v>22</v>
      </c>
      <c r="G10" s="72">
        <v>102</v>
      </c>
      <c r="H10" s="72">
        <v>13</v>
      </c>
      <c r="I10" s="72">
        <v>49</v>
      </c>
      <c r="J10" s="72">
        <v>15</v>
      </c>
      <c r="K10" s="72">
        <v>25</v>
      </c>
      <c r="L10" s="72">
        <v>102</v>
      </c>
      <c r="M10" s="72">
        <v>51</v>
      </c>
      <c r="N10" s="72">
        <v>20</v>
      </c>
      <c r="O10" s="72">
        <v>14</v>
      </c>
      <c r="P10" s="72">
        <v>17</v>
      </c>
      <c r="Q10" s="72">
        <v>102</v>
      </c>
      <c r="R10" s="72">
        <v>102</v>
      </c>
      <c r="S10" s="72">
        <v>0</v>
      </c>
      <c r="T10" s="72">
        <v>0</v>
      </c>
      <c r="U10" s="72">
        <v>0</v>
      </c>
      <c r="V10" s="72">
        <v>102</v>
      </c>
      <c r="W10" s="72">
        <v>35</v>
      </c>
      <c r="X10" s="72">
        <v>52</v>
      </c>
      <c r="Y10" s="72">
        <v>1</v>
      </c>
      <c r="Z10" s="72">
        <v>14</v>
      </c>
      <c r="AA10" s="72">
        <v>102</v>
      </c>
      <c r="AB10" s="72">
        <v>3</v>
      </c>
      <c r="AC10" s="72">
        <v>53</v>
      </c>
      <c r="AD10" s="72">
        <v>16</v>
      </c>
      <c r="AE10" s="72">
        <v>30</v>
      </c>
      <c r="AF10" s="72">
        <v>102</v>
      </c>
      <c r="AG10" s="72">
        <v>4</v>
      </c>
      <c r="AH10" s="72">
        <v>79</v>
      </c>
      <c r="AI10" s="72">
        <v>2</v>
      </c>
      <c r="AJ10" s="72">
        <v>17</v>
      </c>
      <c r="AK10" s="72">
        <v>102</v>
      </c>
      <c r="AL10" s="73">
        <v>2</v>
      </c>
      <c r="AM10" s="72">
        <v>100</v>
      </c>
      <c r="AN10" s="74">
        <v>102</v>
      </c>
      <c r="AO10" s="56"/>
    </row>
    <row r="11" spans="1:41" x14ac:dyDescent="0.2">
      <c r="A11" s="259"/>
      <c r="B11" s="70" t="s">
        <v>77</v>
      </c>
      <c r="C11" s="71">
        <v>0</v>
      </c>
      <c r="D11" s="72">
        <v>19</v>
      </c>
      <c r="E11" s="72">
        <v>1</v>
      </c>
      <c r="F11" s="72">
        <v>56</v>
      </c>
      <c r="G11" s="72">
        <v>76</v>
      </c>
      <c r="H11" s="72">
        <v>1</v>
      </c>
      <c r="I11" s="72">
        <v>22</v>
      </c>
      <c r="J11" s="72">
        <v>29</v>
      </c>
      <c r="K11" s="72">
        <v>24</v>
      </c>
      <c r="L11" s="72">
        <v>76</v>
      </c>
      <c r="M11" s="72">
        <v>14</v>
      </c>
      <c r="N11" s="72">
        <v>24</v>
      </c>
      <c r="O11" s="72">
        <v>27</v>
      </c>
      <c r="P11" s="72">
        <v>11</v>
      </c>
      <c r="Q11" s="72">
        <v>76</v>
      </c>
      <c r="R11" s="72">
        <v>35</v>
      </c>
      <c r="S11" s="72">
        <v>38</v>
      </c>
      <c r="T11" s="72">
        <v>2</v>
      </c>
      <c r="U11" s="72">
        <v>1</v>
      </c>
      <c r="V11" s="72">
        <v>76</v>
      </c>
      <c r="W11" s="72">
        <v>6</v>
      </c>
      <c r="X11" s="72">
        <v>41</v>
      </c>
      <c r="Y11" s="72">
        <v>0</v>
      </c>
      <c r="Z11" s="72">
        <v>29</v>
      </c>
      <c r="AA11" s="72">
        <v>76</v>
      </c>
      <c r="AB11" s="72">
        <v>3</v>
      </c>
      <c r="AC11" s="72">
        <v>19</v>
      </c>
      <c r="AD11" s="72">
        <v>2</v>
      </c>
      <c r="AE11" s="72">
        <v>52</v>
      </c>
      <c r="AF11" s="72">
        <v>76</v>
      </c>
      <c r="AG11" s="72">
        <v>0</v>
      </c>
      <c r="AH11" s="72">
        <v>8</v>
      </c>
      <c r="AI11" s="72">
        <v>0</v>
      </c>
      <c r="AJ11" s="72">
        <v>68</v>
      </c>
      <c r="AK11" s="72">
        <v>76</v>
      </c>
      <c r="AL11" s="72">
        <v>0</v>
      </c>
      <c r="AM11" s="72">
        <v>76</v>
      </c>
      <c r="AN11" s="74">
        <v>76</v>
      </c>
      <c r="AO11" s="56"/>
    </row>
    <row r="12" spans="1:41" x14ac:dyDescent="0.2">
      <c r="A12" s="259"/>
      <c r="B12" s="70" t="s">
        <v>78</v>
      </c>
      <c r="C12" s="71">
        <v>3</v>
      </c>
      <c r="D12" s="72">
        <v>17</v>
      </c>
      <c r="E12" s="72">
        <v>10</v>
      </c>
      <c r="F12" s="72">
        <v>39</v>
      </c>
      <c r="G12" s="72">
        <v>69</v>
      </c>
      <c r="H12" s="72">
        <v>0</v>
      </c>
      <c r="I12" s="72">
        <v>24</v>
      </c>
      <c r="J12" s="72">
        <v>7</v>
      </c>
      <c r="K12" s="72">
        <v>38</v>
      </c>
      <c r="L12" s="72">
        <v>69</v>
      </c>
      <c r="M12" s="72">
        <v>22</v>
      </c>
      <c r="N12" s="72">
        <v>24</v>
      </c>
      <c r="O12" s="72">
        <v>7</v>
      </c>
      <c r="P12" s="72">
        <v>16</v>
      </c>
      <c r="Q12" s="72">
        <v>69</v>
      </c>
      <c r="R12" s="72">
        <v>60</v>
      </c>
      <c r="S12" s="72">
        <v>7</v>
      </c>
      <c r="T12" s="72">
        <v>0</v>
      </c>
      <c r="U12" s="72">
        <v>2</v>
      </c>
      <c r="V12" s="72">
        <v>69</v>
      </c>
      <c r="W12" s="72">
        <v>9</v>
      </c>
      <c r="X12" s="72">
        <v>24</v>
      </c>
      <c r="Y12" s="72">
        <v>1</v>
      </c>
      <c r="Z12" s="72">
        <v>35</v>
      </c>
      <c r="AA12" s="72">
        <v>69</v>
      </c>
      <c r="AB12" s="72">
        <v>7</v>
      </c>
      <c r="AC12" s="72">
        <v>9</v>
      </c>
      <c r="AD12" s="72">
        <v>6</v>
      </c>
      <c r="AE12" s="72">
        <v>47</v>
      </c>
      <c r="AF12" s="72">
        <v>69</v>
      </c>
      <c r="AG12" s="72">
        <v>6</v>
      </c>
      <c r="AH12" s="72">
        <v>7</v>
      </c>
      <c r="AI12" s="72">
        <v>3</v>
      </c>
      <c r="AJ12" s="72">
        <v>53</v>
      </c>
      <c r="AK12" s="72">
        <v>69</v>
      </c>
      <c r="AL12" s="72">
        <v>0</v>
      </c>
      <c r="AM12" s="72">
        <v>69</v>
      </c>
      <c r="AN12" s="74">
        <v>69</v>
      </c>
      <c r="AO12" s="56"/>
    </row>
    <row r="13" spans="1:41" x14ac:dyDescent="0.2">
      <c r="A13" s="259"/>
      <c r="B13" s="70" t="s">
        <v>102</v>
      </c>
      <c r="C13" s="71">
        <v>13</v>
      </c>
      <c r="D13" s="72">
        <v>79</v>
      </c>
      <c r="E13" s="72">
        <v>36</v>
      </c>
      <c r="F13" s="72">
        <v>90</v>
      </c>
      <c r="G13" s="72">
        <v>218</v>
      </c>
      <c r="H13" s="72">
        <v>16</v>
      </c>
      <c r="I13" s="72">
        <v>76</v>
      </c>
      <c r="J13" s="72">
        <v>40</v>
      </c>
      <c r="K13" s="72">
        <v>86</v>
      </c>
      <c r="L13" s="72">
        <v>218</v>
      </c>
      <c r="M13" s="72">
        <v>40</v>
      </c>
      <c r="N13" s="72">
        <v>75</v>
      </c>
      <c r="O13" s="72">
        <v>30</v>
      </c>
      <c r="P13" s="72">
        <v>73</v>
      </c>
      <c r="Q13" s="72">
        <v>218</v>
      </c>
      <c r="R13" s="72">
        <v>188</v>
      </c>
      <c r="S13" s="72">
        <v>16</v>
      </c>
      <c r="T13" s="72">
        <v>4</v>
      </c>
      <c r="U13" s="72">
        <v>10</v>
      </c>
      <c r="V13" s="72">
        <v>218</v>
      </c>
      <c r="W13" s="72">
        <v>43</v>
      </c>
      <c r="X13" s="72">
        <v>134</v>
      </c>
      <c r="Y13" s="72">
        <v>4</v>
      </c>
      <c r="Z13" s="72">
        <v>37</v>
      </c>
      <c r="AA13" s="72">
        <v>218</v>
      </c>
      <c r="AB13" s="72">
        <v>27</v>
      </c>
      <c r="AC13" s="72">
        <v>53</v>
      </c>
      <c r="AD13" s="72">
        <v>17</v>
      </c>
      <c r="AE13" s="72">
        <v>121</v>
      </c>
      <c r="AF13" s="72">
        <v>218</v>
      </c>
      <c r="AG13" s="72">
        <v>52</v>
      </c>
      <c r="AH13" s="72">
        <v>76</v>
      </c>
      <c r="AI13" s="72">
        <v>4</v>
      </c>
      <c r="AJ13" s="72">
        <v>86</v>
      </c>
      <c r="AK13" s="72">
        <v>218</v>
      </c>
      <c r="AL13" s="73">
        <v>2</v>
      </c>
      <c r="AM13" s="72">
        <v>216</v>
      </c>
      <c r="AN13" s="74">
        <v>218</v>
      </c>
      <c r="AO13" s="56"/>
    </row>
    <row r="14" spans="1:41" x14ac:dyDescent="0.2">
      <c r="A14" s="259"/>
      <c r="B14" s="70" t="s">
        <v>79</v>
      </c>
      <c r="C14" s="71">
        <v>1</v>
      </c>
      <c r="D14" s="72">
        <v>6</v>
      </c>
      <c r="E14" s="72">
        <v>1</v>
      </c>
      <c r="F14" s="72">
        <v>71</v>
      </c>
      <c r="G14" s="72">
        <v>79</v>
      </c>
      <c r="H14" s="72">
        <v>0</v>
      </c>
      <c r="I14" s="72">
        <v>7</v>
      </c>
      <c r="J14" s="72">
        <v>1</v>
      </c>
      <c r="K14" s="72">
        <v>71</v>
      </c>
      <c r="L14" s="72">
        <v>79</v>
      </c>
      <c r="M14" s="72">
        <v>3</v>
      </c>
      <c r="N14" s="72">
        <v>4</v>
      </c>
      <c r="O14" s="72">
        <v>0</v>
      </c>
      <c r="P14" s="72">
        <v>72</v>
      </c>
      <c r="Q14" s="72">
        <v>79</v>
      </c>
      <c r="R14" s="72">
        <v>19</v>
      </c>
      <c r="S14" s="72">
        <v>2</v>
      </c>
      <c r="T14" s="72">
        <v>0</v>
      </c>
      <c r="U14" s="72">
        <v>58</v>
      </c>
      <c r="V14" s="72">
        <v>79</v>
      </c>
      <c r="W14" s="72">
        <v>4</v>
      </c>
      <c r="X14" s="72">
        <v>6</v>
      </c>
      <c r="Y14" s="72">
        <v>0</v>
      </c>
      <c r="Z14" s="72">
        <v>69</v>
      </c>
      <c r="AA14" s="72">
        <v>79</v>
      </c>
      <c r="AB14" s="72">
        <v>1</v>
      </c>
      <c r="AC14" s="72">
        <v>3</v>
      </c>
      <c r="AD14" s="72">
        <v>0</v>
      </c>
      <c r="AE14" s="72">
        <v>75</v>
      </c>
      <c r="AF14" s="72">
        <v>79</v>
      </c>
      <c r="AG14" s="72">
        <v>6</v>
      </c>
      <c r="AH14" s="72">
        <v>12</v>
      </c>
      <c r="AI14" s="72">
        <v>0</v>
      </c>
      <c r="AJ14" s="72">
        <v>61</v>
      </c>
      <c r="AK14" s="72">
        <v>79</v>
      </c>
      <c r="AL14" s="72">
        <v>0</v>
      </c>
      <c r="AM14" s="72">
        <v>79</v>
      </c>
      <c r="AN14" s="74">
        <v>79</v>
      </c>
      <c r="AO14" s="56"/>
    </row>
    <row r="15" spans="1:41" x14ac:dyDescent="0.2">
      <c r="A15" s="259"/>
      <c r="B15" s="70" t="s">
        <v>34</v>
      </c>
      <c r="C15" s="71">
        <v>0</v>
      </c>
      <c r="D15" s="72">
        <v>28</v>
      </c>
      <c r="E15" s="72">
        <v>6</v>
      </c>
      <c r="F15" s="72">
        <v>1</v>
      </c>
      <c r="G15" s="72">
        <v>35</v>
      </c>
      <c r="H15" s="72">
        <v>0</v>
      </c>
      <c r="I15" s="72">
        <v>28</v>
      </c>
      <c r="J15" s="72">
        <v>7</v>
      </c>
      <c r="K15" s="72">
        <v>0</v>
      </c>
      <c r="L15" s="72">
        <v>35</v>
      </c>
      <c r="M15" s="72">
        <v>4</v>
      </c>
      <c r="N15" s="72">
        <v>27</v>
      </c>
      <c r="O15" s="72">
        <v>4</v>
      </c>
      <c r="P15" s="72">
        <v>0</v>
      </c>
      <c r="Q15" s="72">
        <v>35</v>
      </c>
      <c r="R15" s="72">
        <v>34</v>
      </c>
      <c r="S15" s="72">
        <v>1</v>
      </c>
      <c r="T15" s="72">
        <v>0</v>
      </c>
      <c r="U15" s="72">
        <v>0</v>
      </c>
      <c r="V15" s="72">
        <v>35</v>
      </c>
      <c r="W15" s="72">
        <v>7</v>
      </c>
      <c r="X15" s="72">
        <v>27</v>
      </c>
      <c r="Y15" s="72">
        <v>0</v>
      </c>
      <c r="Z15" s="72">
        <v>1</v>
      </c>
      <c r="AA15" s="72">
        <v>35</v>
      </c>
      <c r="AB15" s="72">
        <v>4</v>
      </c>
      <c r="AC15" s="72">
        <v>7</v>
      </c>
      <c r="AD15" s="72">
        <v>2</v>
      </c>
      <c r="AE15" s="72">
        <v>22</v>
      </c>
      <c r="AF15" s="72">
        <v>35</v>
      </c>
      <c r="AG15" s="72">
        <v>2</v>
      </c>
      <c r="AH15" s="72">
        <v>9</v>
      </c>
      <c r="AI15" s="72">
        <v>0</v>
      </c>
      <c r="AJ15" s="72">
        <v>24</v>
      </c>
      <c r="AK15" s="72">
        <v>35</v>
      </c>
      <c r="AL15" s="73">
        <v>1</v>
      </c>
      <c r="AM15" s="72">
        <v>34</v>
      </c>
      <c r="AN15" s="74">
        <v>35</v>
      </c>
      <c r="AO15" s="56"/>
    </row>
    <row r="16" spans="1:41" x14ac:dyDescent="0.2">
      <c r="A16" s="259"/>
      <c r="B16" s="70" t="s">
        <v>80</v>
      </c>
      <c r="C16" s="71">
        <v>0</v>
      </c>
      <c r="D16" s="72">
        <v>25</v>
      </c>
      <c r="E16" s="72">
        <v>7</v>
      </c>
      <c r="F16" s="72">
        <v>2</v>
      </c>
      <c r="G16" s="72">
        <v>34</v>
      </c>
      <c r="H16" s="72">
        <v>1</v>
      </c>
      <c r="I16" s="72">
        <v>9</v>
      </c>
      <c r="J16" s="72">
        <v>20</v>
      </c>
      <c r="K16" s="72">
        <v>4</v>
      </c>
      <c r="L16" s="72">
        <v>34</v>
      </c>
      <c r="M16" s="72">
        <v>11</v>
      </c>
      <c r="N16" s="72">
        <v>19</v>
      </c>
      <c r="O16" s="72">
        <v>4</v>
      </c>
      <c r="P16" s="72">
        <v>0</v>
      </c>
      <c r="Q16" s="72">
        <v>34</v>
      </c>
      <c r="R16" s="72">
        <v>33</v>
      </c>
      <c r="S16" s="72">
        <v>1</v>
      </c>
      <c r="T16" s="72">
        <v>0</v>
      </c>
      <c r="U16" s="72">
        <v>0</v>
      </c>
      <c r="V16" s="72">
        <v>34</v>
      </c>
      <c r="W16" s="72">
        <v>27</v>
      </c>
      <c r="X16" s="72">
        <v>6</v>
      </c>
      <c r="Y16" s="72">
        <v>0</v>
      </c>
      <c r="Z16" s="72">
        <v>1</v>
      </c>
      <c r="AA16" s="72">
        <v>34</v>
      </c>
      <c r="AB16" s="72">
        <v>0</v>
      </c>
      <c r="AC16" s="72">
        <v>25</v>
      </c>
      <c r="AD16" s="72">
        <v>2</v>
      </c>
      <c r="AE16" s="72">
        <v>7</v>
      </c>
      <c r="AF16" s="72">
        <v>34</v>
      </c>
      <c r="AG16" s="72">
        <v>0</v>
      </c>
      <c r="AH16" s="72">
        <v>10</v>
      </c>
      <c r="AI16" s="72">
        <v>0</v>
      </c>
      <c r="AJ16" s="72">
        <v>24</v>
      </c>
      <c r="AK16" s="72">
        <v>34</v>
      </c>
      <c r="AL16" s="72">
        <v>0</v>
      </c>
      <c r="AM16" s="72">
        <v>34</v>
      </c>
      <c r="AN16" s="74">
        <v>34</v>
      </c>
      <c r="AO16" s="56"/>
    </row>
    <row r="17" spans="1:41" x14ac:dyDescent="0.2">
      <c r="A17" s="259"/>
      <c r="B17" s="70" t="s">
        <v>81</v>
      </c>
      <c r="C17" s="71">
        <v>20</v>
      </c>
      <c r="D17" s="72">
        <v>24</v>
      </c>
      <c r="E17" s="72">
        <v>0</v>
      </c>
      <c r="F17" s="72">
        <v>29</v>
      </c>
      <c r="G17" s="72">
        <v>73</v>
      </c>
      <c r="H17" s="72">
        <v>34</v>
      </c>
      <c r="I17" s="72">
        <v>5</v>
      </c>
      <c r="J17" s="72">
        <v>0</v>
      </c>
      <c r="K17" s="72">
        <v>34</v>
      </c>
      <c r="L17" s="72">
        <v>73</v>
      </c>
      <c r="M17" s="72">
        <v>39</v>
      </c>
      <c r="N17" s="72">
        <v>14</v>
      </c>
      <c r="O17" s="72">
        <v>2</v>
      </c>
      <c r="P17" s="72">
        <v>18</v>
      </c>
      <c r="Q17" s="72">
        <v>73</v>
      </c>
      <c r="R17" s="72">
        <v>70</v>
      </c>
      <c r="S17" s="72">
        <v>1</v>
      </c>
      <c r="T17" s="72">
        <v>0</v>
      </c>
      <c r="U17" s="72">
        <v>2</v>
      </c>
      <c r="V17" s="72">
        <v>73</v>
      </c>
      <c r="W17" s="72">
        <v>23</v>
      </c>
      <c r="X17" s="72">
        <v>37</v>
      </c>
      <c r="Y17" s="72">
        <v>0</v>
      </c>
      <c r="Z17" s="72">
        <v>13</v>
      </c>
      <c r="AA17" s="72">
        <v>73</v>
      </c>
      <c r="AB17" s="72">
        <v>6</v>
      </c>
      <c r="AC17" s="72">
        <v>19</v>
      </c>
      <c r="AD17" s="72">
        <v>2</v>
      </c>
      <c r="AE17" s="72">
        <v>46</v>
      </c>
      <c r="AF17" s="72">
        <v>73</v>
      </c>
      <c r="AG17" s="72">
        <v>2</v>
      </c>
      <c r="AH17" s="72">
        <v>15</v>
      </c>
      <c r="AI17" s="72">
        <v>4</v>
      </c>
      <c r="AJ17" s="72">
        <v>52</v>
      </c>
      <c r="AK17" s="72">
        <v>73</v>
      </c>
      <c r="AL17" s="72">
        <v>0</v>
      </c>
      <c r="AM17" s="72">
        <v>73</v>
      </c>
      <c r="AN17" s="74">
        <v>73</v>
      </c>
      <c r="AO17" s="56"/>
    </row>
    <row r="18" spans="1:41" x14ac:dyDescent="0.2">
      <c r="A18" s="259"/>
      <c r="B18" s="70" t="s">
        <v>36</v>
      </c>
      <c r="C18" s="71">
        <v>1</v>
      </c>
      <c r="D18" s="72">
        <v>17</v>
      </c>
      <c r="E18" s="72">
        <v>6</v>
      </c>
      <c r="F18" s="72">
        <v>5</v>
      </c>
      <c r="G18" s="72">
        <v>29</v>
      </c>
      <c r="H18" s="72">
        <v>0</v>
      </c>
      <c r="I18" s="72">
        <v>18</v>
      </c>
      <c r="J18" s="72">
        <v>6</v>
      </c>
      <c r="K18" s="72">
        <v>5</v>
      </c>
      <c r="L18" s="72">
        <v>29</v>
      </c>
      <c r="M18" s="72">
        <v>1</v>
      </c>
      <c r="N18" s="72">
        <v>17</v>
      </c>
      <c r="O18" s="72">
        <v>6</v>
      </c>
      <c r="P18" s="72">
        <v>5</v>
      </c>
      <c r="Q18" s="72">
        <v>29</v>
      </c>
      <c r="R18" s="72">
        <v>27</v>
      </c>
      <c r="S18" s="72">
        <v>2</v>
      </c>
      <c r="T18" s="72">
        <v>0</v>
      </c>
      <c r="U18" s="72">
        <v>0</v>
      </c>
      <c r="V18" s="72">
        <v>29</v>
      </c>
      <c r="W18" s="72">
        <v>0</v>
      </c>
      <c r="X18" s="72">
        <v>26</v>
      </c>
      <c r="Y18" s="72">
        <v>0</v>
      </c>
      <c r="Z18" s="72">
        <v>3</v>
      </c>
      <c r="AA18" s="72">
        <v>29</v>
      </c>
      <c r="AB18" s="72">
        <v>0</v>
      </c>
      <c r="AC18" s="72">
        <v>9</v>
      </c>
      <c r="AD18" s="72">
        <v>4</v>
      </c>
      <c r="AE18" s="72">
        <v>16</v>
      </c>
      <c r="AF18" s="72">
        <v>29</v>
      </c>
      <c r="AG18" s="72">
        <v>0</v>
      </c>
      <c r="AH18" s="72">
        <v>14</v>
      </c>
      <c r="AI18" s="72">
        <v>6</v>
      </c>
      <c r="AJ18" s="72">
        <v>9</v>
      </c>
      <c r="AK18" s="72">
        <v>29</v>
      </c>
      <c r="AL18" s="72">
        <v>0</v>
      </c>
      <c r="AM18" s="72">
        <v>29</v>
      </c>
      <c r="AN18" s="74">
        <v>29</v>
      </c>
      <c r="AO18" s="56"/>
    </row>
    <row r="19" spans="1:41" x14ac:dyDescent="0.2">
      <c r="A19" s="259"/>
      <c r="B19" s="70" t="s">
        <v>37</v>
      </c>
      <c r="C19" s="71">
        <v>0</v>
      </c>
      <c r="D19" s="72">
        <v>2</v>
      </c>
      <c r="E19" s="72">
        <v>1</v>
      </c>
      <c r="F19" s="72">
        <v>30</v>
      </c>
      <c r="G19" s="72">
        <v>33</v>
      </c>
      <c r="H19" s="72">
        <v>0</v>
      </c>
      <c r="I19" s="72">
        <v>2</v>
      </c>
      <c r="J19" s="72">
        <v>1</v>
      </c>
      <c r="K19" s="72">
        <v>30</v>
      </c>
      <c r="L19" s="72">
        <v>33</v>
      </c>
      <c r="M19" s="72">
        <v>2</v>
      </c>
      <c r="N19" s="72">
        <v>27</v>
      </c>
      <c r="O19" s="72">
        <v>1</v>
      </c>
      <c r="P19" s="72">
        <v>3</v>
      </c>
      <c r="Q19" s="72">
        <v>33</v>
      </c>
      <c r="R19" s="72">
        <v>33</v>
      </c>
      <c r="S19" s="72">
        <v>0</v>
      </c>
      <c r="T19" s="72">
        <v>0</v>
      </c>
      <c r="U19" s="72">
        <v>0</v>
      </c>
      <c r="V19" s="72">
        <v>33</v>
      </c>
      <c r="W19" s="72">
        <v>26</v>
      </c>
      <c r="X19" s="72">
        <v>1</v>
      </c>
      <c r="Y19" s="72">
        <v>0</v>
      </c>
      <c r="Z19" s="72">
        <v>6</v>
      </c>
      <c r="AA19" s="72">
        <v>33</v>
      </c>
      <c r="AB19" s="72">
        <v>2</v>
      </c>
      <c r="AC19" s="72">
        <v>23</v>
      </c>
      <c r="AD19" s="72">
        <v>0</v>
      </c>
      <c r="AE19" s="72">
        <v>8</v>
      </c>
      <c r="AF19" s="72">
        <v>33</v>
      </c>
      <c r="AG19" s="72">
        <v>0</v>
      </c>
      <c r="AH19" s="72">
        <v>0</v>
      </c>
      <c r="AI19" s="72">
        <v>0</v>
      </c>
      <c r="AJ19" s="72">
        <v>33</v>
      </c>
      <c r="AK19" s="72">
        <v>33</v>
      </c>
      <c r="AL19" s="72">
        <v>0</v>
      </c>
      <c r="AM19" s="72">
        <v>33</v>
      </c>
      <c r="AN19" s="74">
        <v>33</v>
      </c>
      <c r="AO19" s="56"/>
    </row>
    <row r="20" spans="1:41" x14ac:dyDescent="0.2">
      <c r="A20" s="259"/>
      <c r="B20" s="70" t="s">
        <v>38</v>
      </c>
      <c r="C20" s="71">
        <v>0</v>
      </c>
      <c r="D20" s="72">
        <v>17</v>
      </c>
      <c r="E20" s="72">
        <v>31</v>
      </c>
      <c r="F20" s="72">
        <v>8</v>
      </c>
      <c r="G20" s="72">
        <v>56</v>
      </c>
      <c r="H20" s="72">
        <v>0</v>
      </c>
      <c r="I20" s="72">
        <v>50</v>
      </c>
      <c r="J20" s="72">
        <v>6</v>
      </c>
      <c r="K20" s="72">
        <v>0</v>
      </c>
      <c r="L20" s="72">
        <v>56</v>
      </c>
      <c r="M20" s="72">
        <v>21</v>
      </c>
      <c r="N20" s="72">
        <v>35</v>
      </c>
      <c r="O20" s="72">
        <v>0</v>
      </c>
      <c r="P20" s="72">
        <v>0</v>
      </c>
      <c r="Q20" s="72">
        <v>56</v>
      </c>
      <c r="R20" s="72">
        <v>19</v>
      </c>
      <c r="S20" s="72">
        <v>37</v>
      </c>
      <c r="T20" s="72">
        <v>0</v>
      </c>
      <c r="U20" s="72">
        <v>0</v>
      </c>
      <c r="V20" s="72">
        <v>56</v>
      </c>
      <c r="W20" s="72">
        <v>1</v>
      </c>
      <c r="X20" s="72">
        <v>55</v>
      </c>
      <c r="Y20" s="72">
        <v>0</v>
      </c>
      <c r="Z20" s="72">
        <v>0</v>
      </c>
      <c r="AA20" s="72">
        <v>56</v>
      </c>
      <c r="AB20" s="72">
        <v>2</v>
      </c>
      <c r="AC20" s="72">
        <v>11</v>
      </c>
      <c r="AD20" s="72">
        <v>0</v>
      </c>
      <c r="AE20" s="72">
        <v>43</v>
      </c>
      <c r="AF20" s="72">
        <v>56</v>
      </c>
      <c r="AG20" s="72">
        <v>2</v>
      </c>
      <c r="AH20" s="72">
        <v>54</v>
      </c>
      <c r="AI20" s="72">
        <v>0</v>
      </c>
      <c r="AJ20" s="72">
        <v>0</v>
      </c>
      <c r="AK20" s="72">
        <v>56</v>
      </c>
      <c r="AL20" s="72">
        <v>0</v>
      </c>
      <c r="AM20" s="72">
        <v>56</v>
      </c>
      <c r="AN20" s="74">
        <v>56</v>
      </c>
      <c r="AO20" s="56"/>
    </row>
    <row r="21" spans="1:41" x14ac:dyDescent="0.2">
      <c r="A21" s="259"/>
      <c r="B21" s="70" t="s">
        <v>39</v>
      </c>
      <c r="C21" s="71">
        <v>0</v>
      </c>
      <c r="D21" s="72">
        <v>31</v>
      </c>
      <c r="E21" s="72">
        <v>0</v>
      </c>
      <c r="F21" s="72">
        <v>11</v>
      </c>
      <c r="G21" s="72">
        <v>42</v>
      </c>
      <c r="H21" s="72">
        <v>0</v>
      </c>
      <c r="I21" s="72">
        <v>32</v>
      </c>
      <c r="J21" s="72">
        <v>0</v>
      </c>
      <c r="K21" s="72">
        <v>10</v>
      </c>
      <c r="L21" s="72">
        <v>42</v>
      </c>
      <c r="M21" s="72">
        <v>4</v>
      </c>
      <c r="N21" s="72">
        <v>35</v>
      </c>
      <c r="O21" s="72">
        <v>0</v>
      </c>
      <c r="P21" s="72">
        <v>3</v>
      </c>
      <c r="Q21" s="72">
        <v>42</v>
      </c>
      <c r="R21" s="72">
        <v>41</v>
      </c>
      <c r="S21" s="72">
        <v>1</v>
      </c>
      <c r="T21" s="72">
        <v>0</v>
      </c>
      <c r="U21" s="72">
        <v>0</v>
      </c>
      <c r="V21" s="72">
        <v>42</v>
      </c>
      <c r="W21" s="72">
        <v>8</v>
      </c>
      <c r="X21" s="72">
        <v>25</v>
      </c>
      <c r="Y21" s="72">
        <v>0</v>
      </c>
      <c r="Z21" s="72">
        <v>9</v>
      </c>
      <c r="AA21" s="72">
        <v>42</v>
      </c>
      <c r="AB21" s="72">
        <v>1</v>
      </c>
      <c r="AC21" s="72">
        <v>19</v>
      </c>
      <c r="AD21" s="72">
        <v>0</v>
      </c>
      <c r="AE21" s="72">
        <v>22</v>
      </c>
      <c r="AF21" s="72">
        <v>42</v>
      </c>
      <c r="AG21" s="72">
        <v>0</v>
      </c>
      <c r="AH21" s="72">
        <v>4</v>
      </c>
      <c r="AI21" s="72">
        <v>0</v>
      </c>
      <c r="AJ21" s="72">
        <v>38</v>
      </c>
      <c r="AK21" s="72">
        <v>42</v>
      </c>
      <c r="AL21" s="73">
        <v>2</v>
      </c>
      <c r="AM21" s="72">
        <v>40</v>
      </c>
      <c r="AN21" s="74">
        <v>42</v>
      </c>
      <c r="AO21" s="56"/>
    </row>
    <row r="22" spans="1:41" x14ac:dyDescent="0.2">
      <c r="A22" s="259"/>
      <c r="B22" s="70" t="s">
        <v>82</v>
      </c>
      <c r="C22" s="71">
        <v>1</v>
      </c>
      <c r="D22" s="72">
        <v>62</v>
      </c>
      <c r="E22" s="72">
        <v>0</v>
      </c>
      <c r="F22" s="72">
        <v>12</v>
      </c>
      <c r="G22" s="72">
        <v>75</v>
      </c>
      <c r="H22" s="72">
        <v>0</v>
      </c>
      <c r="I22" s="72">
        <v>13</v>
      </c>
      <c r="J22" s="72">
        <v>0</v>
      </c>
      <c r="K22" s="72">
        <v>62</v>
      </c>
      <c r="L22" s="72">
        <v>75</v>
      </c>
      <c r="M22" s="72">
        <v>1</v>
      </c>
      <c r="N22" s="72">
        <v>69</v>
      </c>
      <c r="O22" s="72">
        <v>0</v>
      </c>
      <c r="P22" s="72">
        <v>5</v>
      </c>
      <c r="Q22" s="72">
        <v>75</v>
      </c>
      <c r="R22" s="72">
        <v>75</v>
      </c>
      <c r="S22" s="72">
        <v>0</v>
      </c>
      <c r="T22" s="72">
        <v>0</v>
      </c>
      <c r="U22" s="72">
        <v>0</v>
      </c>
      <c r="V22" s="72">
        <v>75</v>
      </c>
      <c r="W22" s="72">
        <v>4</v>
      </c>
      <c r="X22" s="72">
        <v>68</v>
      </c>
      <c r="Y22" s="72">
        <v>0</v>
      </c>
      <c r="Z22" s="72">
        <v>3</v>
      </c>
      <c r="AA22" s="72">
        <v>75</v>
      </c>
      <c r="AB22" s="72">
        <v>6</v>
      </c>
      <c r="AC22" s="72">
        <v>68</v>
      </c>
      <c r="AD22" s="72">
        <v>0</v>
      </c>
      <c r="AE22" s="72">
        <v>1</v>
      </c>
      <c r="AF22" s="72">
        <v>75</v>
      </c>
      <c r="AG22" s="72">
        <v>0</v>
      </c>
      <c r="AH22" s="72">
        <v>9</v>
      </c>
      <c r="AI22" s="72">
        <v>0</v>
      </c>
      <c r="AJ22" s="72">
        <v>66</v>
      </c>
      <c r="AK22" s="72">
        <v>75</v>
      </c>
      <c r="AL22" s="72">
        <v>0</v>
      </c>
      <c r="AM22" s="72">
        <v>75</v>
      </c>
      <c r="AN22" s="74">
        <v>75</v>
      </c>
      <c r="AO22" s="56"/>
    </row>
    <row r="23" spans="1:41" x14ac:dyDescent="0.2">
      <c r="A23" s="259"/>
      <c r="B23" s="70" t="s">
        <v>83</v>
      </c>
      <c r="C23" s="71">
        <v>3</v>
      </c>
      <c r="D23" s="72">
        <v>12</v>
      </c>
      <c r="E23" s="72">
        <v>16</v>
      </c>
      <c r="F23" s="72">
        <v>25</v>
      </c>
      <c r="G23" s="72">
        <v>56</v>
      </c>
      <c r="H23" s="72">
        <v>1</v>
      </c>
      <c r="I23" s="72">
        <v>9</v>
      </c>
      <c r="J23" s="72">
        <v>19</v>
      </c>
      <c r="K23" s="72">
        <v>27</v>
      </c>
      <c r="L23" s="72">
        <v>56</v>
      </c>
      <c r="M23" s="72">
        <v>6</v>
      </c>
      <c r="N23" s="72">
        <v>22</v>
      </c>
      <c r="O23" s="72">
        <v>20</v>
      </c>
      <c r="P23" s="72">
        <v>8</v>
      </c>
      <c r="Q23" s="72">
        <v>56</v>
      </c>
      <c r="R23" s="72">
        <v>55</v>
      </c>
      <c r="S23" s="72">
        <v>0</v>
      </c>
      <c r="T23" s="72">
        <v>0</v>
      </c>
      <c r="U23" s="72">
        <v>1</v>
      </c>
      <c r="V23" s="72">
        <v>56</v>
      </c>
      <c r="W23" s="72">
        <v>14</v>
      </c>
      <c r="X23" s="72">
        <v>30</v>
      </c>
      <c r="Y23" s="72">
        <v>0</v>
      </c>
      <c r="Z23" s="72">
        <v>12</v>
      </c>
      <c r="AA23" s="72">
        <v>56</v>
      </c>
      <c r="AB23" s="72">
        <v>5</v>
      </c>
      <c r="AC23" s="72">
        <v>14</v>
      </c>
      <c r="AD23" s="72">
        <v>5</v>
      </c>
      <c r="AE23" s="72">
        <v>32</v>
      </c>
      <c r="AF23" s="72">
        <v>56</v>
      </c>
      <c r="AG23" s="72">
        <v>2</v>
      </c>
      <c r="AH23" s="72">
        <v>9</v>
      </c>
      <c r="AI23" s="72">
        <v>0</v>
      </c>
      <c r="AJ23" s="72">
        <v>45</v>
      </c>
      <c r="AK23" s="72">
        <v>56</v>
      </c>
      <c r="AL23" s="72">
        <v>0</v>
      </c>
      <c r="AM23" s="72">
        <v>56</v>
      </c>
      <c r="AN23" s="74">
        <v>56</v>
      </c>
      <c r="AO23" s="56"/>
    </row>
    <row r="24" spans="1:41" ht="15" thickBot="1" x14ac:dyDescent="0.25">
      <c r="A24" s="261"/>
      <c r="B24" s="75" t="s">
        <v>65</v>
      </c>
      <c r="C24" s="76">
        <v>72</v>
      </c>
      <c r="D24" s="77">
        <v>674</v>
      </c>
      <c r="E24" s="77">
        <v>145</v>
      </c>
      <c r="F24" s="77">
        <v>534</v>
      </c>
      <c r="G24" s="77">
        <v>1425</v>
      </c>
      <c r="H24" s="78">
        <v>74</v>
      </c>
      <c r="I24" s="77">
        <v>638</v>
      </c>
      <c r="J24" s="77">
        <v>169</v>
      </c>
      <c r="K24" s="77">
        <v>544</v>
      </c>
      <c r="L24" s="77">
        <v>1425</v>
      </c>
      <c r="M24" s="78">
        <v>260</v>
      </c>
      <c r="N24" s="77">
        <v>691</v>
      </c>
      <c r="O24" s="77">
        <v>133</v>
      </c>
      <c r="P24" s="77">
        <v>341</v>
      </c>
      <c r="Q24" s="77">
        <v>1425</v>
      </c>
      <c r="R24" s="78">
        <v>1201</v>
      </c>
      <c r="S24" s="77">
        <v>132</v>
      </c>
      <c r="T24" s="77">
        <v>13</v>
      </c>
      <c r="U24" s="77">
        <v>79</v>
      </c>
      <c r="V24" s="77">
        <v>1425</v>
      </c>
      <c r="W24" s="79">
        <v>277</v>
      </c>
      <c r="X24" s="77">
        <v>820</v>
      </c>
      <c r="Y24" s="77">
        <v>14</v>
      </c>
      <c r="Z24" s="77">
        <v>314</v>
      </c>
      <c r="AA24" s="77">
        <v>1425</v>
      </c>
      <c r="AB24" s="79">
        <v>81</v>
      </c>
      <c r="AC24" s="77">
        <v>490</v>
      </c>
      <c r="AD24" s="77">
        <v>68</v>
      </c>
      <c r="AE24" s="77">
        <v>786</v>
      </c>
      <c r="AF24" s="77">
        <v>1425</v>
      </c>
      <c r="AG24" s="79">
        <v>87</v>
      </c>
      <c r="AH24" s="77">
        <v>444</v>
      </c>
      <c r="AI24" s="77">
        <v>20</v>
      </c>
      <c r="AJ24" s="77">
        <v>874</v>
      </c>
      <c r="AK24" s="77">
        <v>1425</v>
      </c>
      <c r="AL24" s="79">
        <v>18</v>
      </c>
      <c r="AM24" s="77">
        <v>1407</v>
      </c>
      <c r="AN24" s="80">
        <v>1425</v>
      </c>
      <c r="AO24" s="56"/>
    </row>
    <row r="26" spans="1:41" x14ac:dyDescent="0.2">
      <c r="L26" s="255" t="s">
        <v>89</v>
      </c>
      <c r="M26" s="255"/>
    </row>
    <row r="27" spans="1:41" ht="15" thickBot="1" x14ac:dyDescent="0.25"/>
    <row r="28" spans="1:41" ht="15" thickBot="1" x14ac:dyDescent="0.25">
      <c r="A28" s="257" t="s">
        <v>66</v>
      </c>
      <c r="B28" s="258"/>
      <c r="C28" s="263" t="s">
        <v>90</v>
      </c>
      <c r="D28" s="264"/>
      <c r="E28" s="264"/>
      <c r="F28" s="264"/>
      <c r="G28" s="265"/>
      <c r="H28" s="266" t="s">
        <v>91</v>
      </c>
      <c r="I28" s="264"/>
      <c r="J28" s="264"/>
      <c r="K28" s="264"/>
      <c r="L28" s="265"/>
      <c r="M28" s="266" t="s">
        <v>92</v>
      </c>
      <c r="N28" s="264"/>
      <c r="O28" s="264"/>
      <c r="P28" s="264"/>
      <c r="Q28" s="265"/>
      <c r="R28" s="266" t="s">
        <v>93</v>
      </c>
      <c r="S28" s="264"/>
      <c r="T28" s="264"/>
      <c r="U28" s="264"/>
      <c r="V28" s="265"/>
      <c r="W28" s="266" t="s">
        <v>94</v>
      </c>
      <c r="X28" s="264"/>
      <c r="Y28" s="264"/>
      <c r="Z28" s="264"/>
      <c r="AA28" s="265"/>
      <c r="AB28" s="266" t="s">
        <v>95</v>
      </c>
      <c r="AC28" s="264"/>
      <c r="AD28" s="264"/>
      <c r="AE28" s="264"/>
      <c r="AF28" s="265"/>
      <c r="AG28" s="266" t="s">
        <v>96</v>
      </c>
      <c r="AH28" s="264"/>
      <c r="AI28" s="264"/>
      <c r="AJ28" s="264"/>
      <c r="AK28" s="265"/>
      <c r="AL28" s="267" t="s">
        <v>97</v>
      </c>
      <c r="AM28" s="264"/>
      <c r="AN28" s="268"/>
      <c r="AO28" s="56"/>
    </row>
    <row r="29" spans="1:41" x14ac:dyDescent="0.2">
      <c r="A29" s="259"/>
      <c r="B29" s="260"/>
      <c r="C29" s="81" t="s">
        <v>98</v>
      </c>
      <c r="D29" s="58" t="s">
        <v>99</v>
      </c>
      <c r="E29" s="58" t="s">
        <v>100</v>
      </c>
      <c r="F29" s="58" t="s">
        <v>101</v>
      </c>
      <c r="G29" s="58" t="s">
        <v>65</v>
      </c>
      <c r="H29" s="60" t="s">
        <v>98</v>
      </c>
      <c r="I29" s="58" t="s">
        <v>99</v>
      </c>
      <c r="J29" s="58" t="s">
        <v>100</v>
      </c>
      <c r="K29" s="58" t="s">
        <v>101</v>
      </c>
      <c r="L29" s="58" t="s">
        <v>65</v>
      </c>
      <c r="M29" s="60" t="s">
        <v>98</v>
      </c>
      <c r="N29" s="58" t="s">
        <v>99</v>
      </c>
      <c r="O29" s="58" t="s">
        <v>100</v>
      </c>
      <c r="P29" s="58" t="s">
        <v>101</v>
      </c>
      <c r="Q29" s="58" t="s">
        <v>65</v>
      </c>
      <c r="R29" s="60" t="s">
        <v>98</v>
      </c>
      <c r="S29" s="58" t="s">
        <v>99</v>
      </c>
      <c r="T29" s="58" t="s">
        <v>100</v>
      </c>
      <c r="U29" s="58" t="s">
        <v>101</v>
      </c>
      <c r="V29" s="58" t="s">
        <v>65</v>
      </c>
      <c r="W29" s="60" t="s">
        <v>98</v>
      </c>
      <c r="X29" s="58" t="s">
        <v>99</v>
      </c>
      <c r="Y29" s="58" t="s">
        <v>100</v>
      </c>
      <c r="Z29" s="58" t="s">
        <v>101</v>
      </c>
      <c r="AA29" s="58" t="s">
        <v>65</v>
      </c>
      <c r="AB29" s="60" t="s">
        <v>98</v>
      </c>
      <c r="AC29" s="58" t="s">
        <v>99</v>
      </c>
      <c r="AD29" s="58" t="s">
        <v>100</v>
      </c>
      <c r="AE29" s="58" t="s">
        <v>101</v>
      </c>
      <c r="AF29" s="58" t="s">
        <v>65</v>
      </c>
      <c r="AG29" s="60" t="s">
        <v>98</v>
      </c>
      <c r="AH29" s="58" t="s">
        <v>99</v>
      </c>
      <c r="AI29" s="58" t="s">
        <v>100</v>
      </c>
      <c r="AJ29" s="58" t="s">
        <v>101</v>
      </c>
      <c r="AK29" s="58" t="s">
        <v>65</v>
      </c>
      <c r="AL29" s="60" t="s">
        <v>98</v>
      </c>
      <c r="AM29" s="58" t="s">
        <v>99</v>
      </c>
      <c r="AN29" s="61" t="s">
        <v>65</v>
      </c>
      <c r="AO29" s="56"/>
    </row>
    <row r="30" spans="1:41" ht="15" thickBot="1" x14ac:dyDescent="0.25">
      <c r="A30" s="261"/>
      <c r="B30" s="262"/>
      <c r="C30" s="82" t="s">
        <v>103</v>
      </c>
      <c r="D30" s="63" t="s">
        <v>103</v>
      </c>
      <c r="E30" s="63" t="s">
        <v>103</v>
      </c>
      <c r="F30" s="63" t="s">
        <v>103</v>
      </c>
      <c r="G30" s="63" t="s">
        <v>103</v>
      </c>
      <c r="H30" s="83" t="s">
        <v>103</v>
      </c>
      <c r="I30" s="63" t="s">
        <v>103</v>
      </c>
      <c r="J30" s="63" t="s">
        <v>103</v>
      </c>
      <c r="K30" s="63" t="s">
        <v>103</v>
      </c>
      <c r="L30" s="63" t="s">
        <v>103</v>
      </c>
      <c r="M30" s="83" t="s">
        <v>103</v>
      </c>
      <c r="N30" s="63" t="s">
        <v>103</v>
      </c>
      <c r="O30" s="63" t="s">
        <v>103</v>
      </c>
      <c r="P30" s="63" t="s">
        <v>103</v>
      </c>
      <c r="Q30" s="63" t="s">
        <v>103</v>
      </c>
      <c r="R30" s="83" t="s">
        <v>103</v>
      </c>
      <c r="S30" s="63" t="s">
        <v>103</v>
      </c>
      <c r="T30" s="63" t="s">
        <v>103</v>
      </c>
      <c r="U30" s="63" t="s">
        <v>103</v>
      </c>
      <c r="V30" s="63" t="s">
        <v>103</v>
      </c>
      <c r="W30" s="83" t="s">
        <v>103</v>
      </c>
      <c r="X30" s="63" t="s">
        <v>103</v>
      </c>
      <c r="Y30" s="63" t="s">
        <v>103</v>
      </c>
      <c r="Z30" s="63" t="s">
        <v>103</v>
      </c>
      <c r="AA30" s="63" t="s">
        <v>103</v>
      </c>
      <c r="AB30" s="83" t="s">
        <v>103</v>
      </c>
      <c r="AC30" s="63" t="s">
        <v>103</v>
      </c>
      <c r="AD30" s="63" t="s">
        <v>103</v>
      </c>
      <c r="AE30" s="63" t="s">
        <v>103</v>
      </c>
      <c r="AF30" s="63" t="s">
        <v>103</v>
      </c>
      <c r="AG30" s="83" t="s">
        <v>103</v>
      </c>
      <c r="AH30" s="63" t="s">
        <v>103</v>
      </c>
      <c r="AI30" s="63" t="s">
        <v>103</v>
      </c>
      <c r="AJ30" s="63" t="s">
        <v>103</v>
      </c>
      <c r="AK30" s="63" t="s">
        <v>103</v>
      </c>
      <c r="AL30" s="83" t="s">
        <v>103</v>
      </c>
      <c r="AM30" s="63" t="s">
        <v>103</v>
      </c>
      <c r="AN30" s="64" t="s">
        <v>103</v>
      </c>
      <c r="AO30" s="56"/>
    </row>
    <row r="31" spans="1:41" ht="15" thickBot="1" x14ac:dyDescent="0.25">
      <c r="A31" s="269" t="s">
        <v>0</v>
      </c>
      <c r="B31" s="65" t="s">
        <v>72</v>
      </c>
      <c r="C31" s="84">
        <v>1.5151515151515151</v>
      </c>
      <c r="D31" s="85">
        <v>74.242424242424249</v>
      </c>
      <c r="E31" s="85">
        <v>10.606060606060606</v>
      </c>
      <c r="F31" s="85">
        <v>13.636363636363637</v>
      </c>
      <c r="G31" s="85">
        <v>100</v>
      </c>
      <c r="H31" s="85">
        <v>1.5151515151515151</v>
      </c>
      <c r="I31" s="85">
        <v>77.272727272727266</v>
      </c>
      <c r="J31" s="85">
        <v>7.5757575757575761</v>
      </c>
      <c r="K31" s="85">
        <v>13.636363636363637</v>
      </c>
      <c r="L31" s="85">
        <v>100</v>
      </c>
      <c r="M31" s="85">
        <v>1.5151515151515151</v>
      </c>
      <c r="N31" s="85">
        <v>77.272727272727266</v>
      </c>
      <c r="O31" s="85">
        <v>12.121212121212121</v>
      </c>
      <c r="P31" s="85">
        <v>9.0909090909090917</v>
      </c>
      <c r="Q31" s="85">
        <v>100</v>
      </c>
      <c r="R31" s="85">
        <v>78.787878787878782</v>
      </c>
      <c r="S31" s="85">
        <v>9.0909090909090917</v>
      </c>
      <c r="T31" s="85">
        <v>10.606060606060606</v>
      </c>
      <c r="U31" s="85">
        <v>1.5151515151515151</v>
      </c>
      <c r="V31" s="85">
        <v>100</v>
      </c>
      <c r="W31" s="85">
        <v>40.909090909090907</v>
      </c>
      <c r="X31" s="85">
        <v>36.363636363636367</v>
      </c>
      <c r="Y31" s="85">
        <v>10.606060606060606</v>
      </c>
      <c r="Z31" s="85">
        <v>12.121212121212121</v>
      </c>
      <c r="AA31" s="85">
        <v>100</v>
      </c>
      <c r="AB31" s="85">
        <v>4.5454545454545459</v>
      </c>
      <c r="AC31" s="85">
        <v>77.272727272727266</v>
      </c>
      <c r="AD31" s="85">
        <v>3.0303030303030303</v>
      </c>
      <c r="AE31" s="85">
        <v>15.151515151515152</v>
      </c>
      <c r="AF31" s="85">
        <v>100</v>
      </c>
      <c r="AG31" s="85">
        <v>9.0909090909090917</v>
      </c>
      <c r="AH31" s="85">
        <v>83.333333333333329</v>
      </c>
      <c r="AI31" s="85">
        <v>0</v>
      </c>
      <c r="AJ31" s="85">
        <v>7.5757575757575761</v>
      </c>
      <c r="AK31" s="85">
        <v>100</v>
      </c>
      <c r="AL31" s="85">
        <v>6.0606060606060606</v>
      </c>
      <c r="AM31" s="85">
        <v>93.939393939393938</v>
      </c>
      <c r="AN31" s="86">
        <v>100</v>
      </c>
      <c r="AO31" s="56"/>
    </row>
    <row r="32" spans="1:41" x14ac:dyDescent="0.2">
      <c r="A32" s="259"/>
      <c r="B32" s="70" t="s">
        <v>74</v>
      </c>
      <c r="C32" s="87">
        <v>5</v>
      </c>
      <c r="D32" s="88">
        <v>79</v>
      </c>
      <c r="E32" s="88">
        <v>1</v>
      </c>
      <c r="F32" s="88">
        <v>15</v>
      </c>
      <c r="G32" s="88">
        <v>100</v>
      </c>
      <c r="H32" s="88">
        <v>4</v>
      </c>
      <c r="I32" s="88">
        <v>73</v>
      </c>
      <c r="J32" s="88">
        <v>2</v>
      </c>
      <c r="K32" s="88">
        <v>21</v>
      </c>
      <c r="L32" s="88">
        <v>100</v>
      </c>
      <c r="M32" s="88">
        <v>21</v>
      </c>
      <c r="N32" s="88">
        <v>62</v>
      </c>
      <c r="O32" s="88">
        <v>1</v>
      </c>
      <c r="P32" s="88">
        <v>16</v>
      </c>
      <c r="Q32" s="88">
        <v>100</v>
      </c>
      <c r="R32" s="88">
        <v>93</v>
      </c>
      <c r="S32" s="88">
        <v>5</v>
      </c>
      <c r="T32" s="88">
        <v>0</v>
      </c>
      <c r="U32" s="88">
        <v>2</v>
      </c>
      <c r="V32" s="88">
        <v>100</v>
      </c>
      <c r="W32" s="88">
        <v>29</v>
      </c>
      <c r="X32" s="88">
        <v>59</v>
      </c>
      <c r="Y32" s="88">
        <v>1</v>
      </c>
      <c r="Z32" s="88">
        <v>11</v>
      </c>
      <c r="AA32" s="88">
        <v>100</v>
      </c>
      <c r="AB32" s="88">
        <v>1</v>
      </c>
      <c r="AC32" s="88">
        <v>22</v>
      </c>
      <c r="AD32" s="88">
        <v>0</v>
      </c>
      <c r="AE32" s="88">
        <v>77</v>
      </c>
      <c r="AF32" s="88">
        <v>100</v>
      </c>
      <c r="AG32" s="88">
        <v>5</v>
      </c>
      <c r="AH32" s="88">
        <v>26</v>
      </c>
      <c r="AI32" s="88">
        <v>0</v>
      </c>
      <c r="AJ32" s="88">
        <v>69</v>
      </c>
      <c r="AK32" s="88">
        <v>100</v>
      </c>
      <c r="AL32" s="88">
        <v>2</v>
      </c>
      <c r="AM32" s="88">
        <v>98</v>
      </c>
      <c r="AN32" s="89">
        <v>100</v>
      </c>
      <c r="AO32" s="56"/>
    </row>
    <row r="33" spans="1:41" x14ac:dyDescent="0.2">
      <c r="A33" s="259"/>
      <c r="B33" s="70" t="s">
        <v>75</v>
      </c>
      <c r="C33" s="87">
        <v>2.0202020202020203</v>
      </c>
      <c r="D33" s="88">
        <v>52.525252525252526</v>
      </c>
      <c r="E33" s="88">
        <v>1.5151515151515151</v>
      </c>
      <c r="F33" s="88">
        <v>43.939393939393938</v>
      </c>
      <c r="G33" s="88">
        <v>100</v>
      </c>
      <c r="H33" s="88">
        <v>1.0101010101010102</v>
      </c>
      <c r="I33" s="88">
        <v>55.050505050505052</v>
      </c>
      <c r="J33" s="88">
        <v>1.5151515151515151</v>
      </c>
      <c r="K33" s="88">
        <v>42.424242424242422</v>
      </c>
      <c r="L33" s="88">
        <v>100</v>
      </c>
      <c r="M33" s="88">
        <v>4.0404040404040407</v>
      </c>
      <c r="N33" s="88">
        <v>54.545454545454547</v>
      </c>
      <c r="O33" s="88">
        <v>1.5151515151515151</v>
      </c>
      <c r="P33" s="88">
        <v>39.898989898989896</v>
      </c>
      <c r="Q33" s="88">
        <v>100</v>
      </c>
      <c r="R33" s="88">
        <v>91.919191919191917</v>
      </c>
      <c r="S33" s="88">
        <v>7.5757575757575761</v>
      </c>
      <c r="T33" s="88">
        <v>0</v>
      </c>
      <c r="U33" s="88">
        <v>0.50505050505050508</v>
      </c>
      <c r="V33" s="88">
        <v>100</v>
      </c>
      <c r="W33" s="88">
        <v>4.0404040404040407</v>
      </c>
      <c r="X33" s="88">
        <v>70.707070707070713</v>
      </c>
      <c r="Y33" s="88">
        <v>0</v>
      </c>
      <c r="Z33" s="88">
        <v>25.252525252525253</v>
      </c>
      <c r="AA33" s="88">
        <v>100</v>
      </c>
      <c r="AB33" s="88">
        <v>1.5151515151515151</v>
      </c>
      <c r="AC33" s="88">
        <v>36.868686868686872</v>
      </c>
      <c r="AD33" s="88">
        <v>3.5353535353535355</v>
      </c>
      <c r="AE33" s="88">
        <v>58.080808080808083</v>
      </c>
      <c r="AF33" s="88">
        <v>100</v>
      </c>
      <c r="AG33" s="88">
        <v>0</v>
      </c>
      <c r="AH33" s="88">
        <v>25.252525252525253</v>
      </c>
      <c r="AI33" s="88">
        <v>0</v>
      </c>
      <c r="AJ33" s="88">
        <v>74.747474747474755</v>
      </c>
      <c r="AK33" s="88">
        <v>100</v>
      </c>
      <c r="AL33" s="88">
        <v>2.5252525252525251</v>
      </c>
      <c r="AM33" s="88">
        <v>97.474747474747474</v>
      </c>
      <c r="AN33" s="89">
        <v>100</v>
      </c>
      <c r="AO33" s="56"/>
    </row>
    <row r="34" spans="1:41" x14ac:dyDescent="0.2">
      <c r="A34" s="259"/>
      <c r="B34" s="70" t="s">
        <v>32</v>
      </c>
      <c r="C34" s="87">
        <v>2.3809523809523809</v>
      </c>
      <c r="D34" s="88">
        <v>69.047619047619051</v>
      </c>
      <c r="E34" s="88">
        <v>2.3809523809523809</v>
      </c>
      <c r="F34" s="88">
        <v>26.19047619047619</v>
      </c>
      <c r="G34" s="88">
        <v>100</v>
      </c>
      <c r="H34" s="88">
        <v>1.1904761904761905</v>
      </c>
      <c r="I34" s="88">
        <v>72.61904761904762</v>
      </c>
      <c r="J34" s="88">
        <v>9.5238095238095237</v>
      </c>
      <c r="K34" s="88">
        <v>16.666666666666668</v>
      </c>
      <c r="L34" s="88">
        <v>100</v>
      </c>
      <c r="M34" s="88">
        <v>13.095238095238095</v>
      </c>
      <c r="N34" s="88">
        <v>69.047619047619051</v>
      </c>
      <c r="O34" s="88">
        <v>7.1428571428571432</v>
      </c>
      <c r="P34" s="88">
        <v>10.714285714285714</v>
      </c>
      <c r="Q34" s="88">
        <v>100</v>
      </c>
      <c r="R34" s="88">
        <v>98.80952380952381</v>
      </c>
      <c r="S34" s="88">
        <v>0</v>
      </c>
      <c r="T34" s="88">
        <v>0</v>
      </c>
      <c r="U34" s="88">
        <v>1.1904761904761905</v>
      </c>
      <c r="V34" s="88">
        <v>100</v>
      </c>
      <c r="W34" s="88">
        <v>7.1428571428571432</v>
      </c>
      <c r="X34" s="88">
        <v>77.38095238095238</v>
      </c>
      <c r="Y34" s="88">
        <v>0</v>
      </c>
      <c r="Z34" s="88">
        <v>15.476190476190476</v>
      </c>
      <c r="AA34" s="88">
        <v>100</v>
      </c>
      <c r="AB34" s="88">
        <v>8.3333333333333339</v>
      </c>
      <c r="AC34" s="88">
        <v>14.285714285714286</v>
      </c>
      <c r="AD34" s="88">
        <v>3.5714285714285716</v>
      </c>
      <c r="AE34" s="88">
        <v>73.80952380952381</v>
      </c>
      <c r="AF34" s="88">
        <v>100</v>
      </c>
      <c r="AG34" s="88">
        <v>0</v>
      </c>
      <c r="AH34" s="88">
        <v>8.3333333333333339</v>
      </c>
      <c r="AI34" s="88">
        <v>1.1904761904761905</v>
      </c>
      <c r="AJ34" s="88">
        <v>90.476190476190482</v>
      </c>
      <c r="AK34" s="88">
        <v>100</v>
      </c>
      <c r="AL34" s="88">
        <v>0</v>
      </c>
      <c r="AM34" s="88">
        <v>100</v>
      </c>
      <c r="AN34" s="89">
        <v>100</v>
      </c>
      <c r="AO34" s="56"/>
    </row>
    <row r="35" spans="1:41" x14ac:dyDescent="0.2">
      <c r="A35" s="259"/>
      <c r="B35" s="70" t="s">
        <v>76</v>
      </c>
      <c r="C35" s="87">
        <v>17.647058823529413</v>
      </c>
      <c r="D35" s="88">
        <v>44.117647058823529</v>
      </c>
      <c r="E35" s="88">
        <v>16.666666666666668</v>
      </c>
      <c r="F35" s="88">
        <v>21.568627450980394</v>
      </c>
      <c r="G35" s="88">
        <v>100</v>
      </c>
      <c r="H35" s="88">
        <v>12.745098039215685</v>
      </c>
      <c r="I35" s="88">
        <v>48.03921568627451</v>
      </c>
      <c r="J35" s="88">
        <v>14.705882352941176</v>
      </c>
      <c r="K35" s="88">
        <v>24.509803921568629</v>
      </c>
      <c r="L35" s="88">
        <v>100</v>
      </c>
      <c r="M35" s="88">
        <v>50</v>
      </c>
      <c r="N35" s="88">
        <v>19.607843137254903</v>
      </c>
      <c r="O35" s="88">
        <v>13.725490196078431</v>
      </c>
      <c r="P35" s="88">
        <v>16.666666666666668</v>
      </c>
      <c r="Q35" s="88">
        <v>100</v>
      </c>
      <c r="R35" s="88">
        <v>100</v>
      </c>
      <c r="S35" s="88">
        <v>0</v>
      </c>
      <c r="T35" s="88">
        <v>0</v>
      </c>
      <c r="U35" s="88">
        <v>0</v>
      </c>
      <c r="V35" s="88">
        <v>100</v>
      </c>
      <c r="W35" s="88">
        <v>34.313725490196077</v>
      </c>
      <c r="X35" s="88">
        <v>50.980392156862742</v>
      </c>
      <c r="Y35" s="88">
        <v>0.98039215686274506</v>
      </c>
      <c r="Z35" s="88">
        <v>13.725490196078431</v>
      </c>
      <c r="AA35" s="88">
        <v>100</v>
      </c>
      <c r="AB35" s="88">
        <v>2.9411764705882355</v>
      </c>
      <c r="AC35" s="88">
        <v>51.96078431372549</v>
      </c>
      <c r="AD35" s="88">
        <v>15.686274509803921</v>
      </c>
      <c r="AE35" s="88">
        <v>29.411764705882351</v>
      </c>
      <c r="AF35" s="88">
        <v>100</v>
      </c>
      <c r="AG35" s="88">
        <v>3.9215686274509802</v>
      </c>
      <c r="AH35" s="88">
        <v>77.450980392156865</v>
      </c>
      <c r="AI35" s="88">
        <v>1.9607843137254901</v>
      </c>
      <c r="AJ35" s="88">
        <v>16.666666666666668</v>
      </c>
      <c r="AK35" s="88">
        <v>100</v>
      </c>
      <c r="AL35" s="88">
        <v>1.9607843137254901</v>
      </c>
      <c r="AM35" s="88">
        <v>98.039215686274517</v>
      </c>
      <c r="AN35" s="89">
        <v>100</v>
      </c>
      <c r="AO35" s="56"/>
    </row>
    <row r="36" spans="1:41" x14ac:dyDescent="0.2">
      <c r="A36" s="259"/>
      <c r="B36" s="70" t="s">
        <v>77</v>
      </c>
      <c r="C36" s="87">
        <v>0</v>
      </c>
      <c r="D36" s="88">
        <v>25</v>
      </c>
      <c r="E36" s="88">
        <v>1.3157894736842106</v>
      </c>
      <c r="F36" s="88">
        <v>73.684210526315795</v>
      </c>
      <c r="G36" s="88">
        <v>100</v>
      </c>
      <c r="H36" s="88">
        <v>1.3157894736842106</v>
      </c>
      <c r="I36" s="88">
        <v>28.94736842105263</v>
      </c>
      <c r="J36" s="88">
        <v>38.157894736842103</v>
      </c>
      <c r="K36" s="88">
        <v>31.578947368421051</v>
      </c>
      <c r="L36" s="88">
        <v>100</v>
      </c>
      <c r="M36" s="88">
        <v>18.421052631578949</v>
      </c>
      <c r="N36" s="88">
        <v>31.578947368421051</v>
      </c>
      <c r="O36" s="88">
        <v>35.526315789473685</v>
      </c>
      <c r="P36" s="88">
        <v>14.473684210526315</v>
      </c>
      <c r="Q36" s="88">
        <v>100</v>
      </c>
      <c r="R36" s="88">
        <v>46.05263157894737</v>
      </c>
      <c r="S36" s="88">
        <v>50</v>
      </c>
      <c r="T36" s="88">
        <v>2.6315789473684212</v>
      </c>
      <c r="U36" s="88">
        <v>1.3157894736842106</v>
      </c>
      <c r="V36" s="88">
        <v>100</v>
      </c>
      <c r="W36" s="88">
        <v>7.8947368421052628</v>
      </c>
      <c r="X36" s="88">
        <v>53.94736842105263</v>
      </c>
      <c r="Y36" s="88">
        <v>0</v>
      </c>
      <c r="Z36" s="88">
        <v>38.157894736842103</v>
      </c>
      <c r="AA36" s="88">
        <v>100</v>
      </c>
      <c r="AB36" s="88">
        <v>3.9473684210526314</v>
      </c>
      <c r="AC36" s="88">
        <v>25</v>
      </c>
      <c r="AD36" s="88">
        <v>2.6315789473684212</v>
      </c>
      <c r="AE36" s="88">
        <v>68.421052631578945</v>
      </c>
      <c r="AF36" s="88">
        <v>100</v>
      </c>
      <c r="AG36" s="88">
        <v>0</v>
      </c>
      <c r="AH36" s="88">
        <v>10.526315789473685</v>
      </c>
      <c r="AI36" s="88">
        <v>0</v>
      </c>
      <c r="AJ36" s="88">
        <v>89.473684210526315</v>
      </c>
      <c r="AK36" s="88">
        <v>100</v>
      </c>
      <c r="AL36" s="88">
        <v>0</v>
      </c>
      <c r="AM36" s="88">
        <v>100</v>
      </c>
      <c r="AN36" s="89">
        <v>100</v>
      </c>
      <c r="AO36" s="56"/>
    </row>
    <row r="37" spans="1:41" x14ac:dyDescent="0.2">
      <c r="A37" s="259"/>
      <c r="B37" s="70" t="s">
        <v>78</v>
      </c>
      <c r="C37" s="87">
        <v>4.3478260869565215</v>
      </c>
      <c r="D37" s="88">
        <v>24.637681159420289</v>
      </c>
      <c r="E37" s="88">
        <v>14.492753623188406</v>
      </c>
      <c r="F37" s="88">
        <v>56.521739130434781</v>
      </c>
      <c r="G37" s="88">
        <v>100</v>
      </c>
      <c r="H37" s="88">
        <v>0</v>
      </c>
      <c r="I37" s="88">
        <v>34.782608695652172</v>
      </c>
      <c r="J37" s="88">
        <v>10.144927536231885</v>
      </c>
      <c r="K37" s="88">
        <v>55.072463768115945</v>
      </c>
      <c r="L37" s="88">
        <v>100</v>
      </c>
      <c r="M37" s="88">
        <v>31.884057971014492</v>
      </c>
      <c r="N37" s="88">
        <v>34.782608695652172</v>
      </c>
      <c r="O37" s="88">
        <v>10.144927536231885</v>
      </c>
      <c r="P37" s="88">
        <v>23.188405797101449</v>
      </c>
      <c r="Q37" s="88">
        <v>100</v>
      </c>
      <c r="R37" s="88">
        <v>86.956521739130437</v>
      </c>
      <c r="S37" s="88">
        <v>10.144927536231885</v>
      </c>
      <c r="T37" s="88">
        <v>0</v>
      </c>
      <c r="U37" s="88">
        <v>2.8985507246376812</v>
      </c>
      <c r="V37" s="88">
        <v>100</v>
      </c>
      <c r="W37" s="88">
        <v>13.043478260869565</v>
      </c>
      <c r="X37" s="88">
        <v>34.782608695652172</v>
      </c>
      <c r="Y37" s="88">
        <v>1.4492753623188406</v>
      </c>
      <c r="Z37" s="88">
        <v>50.724637681159422</v>
      </c>
      <c r="AA37" s="88">
        <v>100</v>
      </c>
      <c r="AB37" s="88">
        <v>10.144927536231885</v>
      </c>
      <c r="AC37" s="88">
        <v>13.043478260869565</v>
      </c>
      <c r="AD37" s="88">
        <v>8.695652173913043</v>
      </c>
      <c r="AE37" s="88">
        <v>68.115942028985501</v>
      </c>
      <c r="AF37" s="88">
        <v>100</v>
      </c>
      <c r="AG37" s="88">
        <v>8.695652173913043</v>
      </c>
      <c r="AH37" s="88">
        <v>10.144927536231885</v>
      </c>
      <c r="AI37" s="88">
        <v>4.3478260869565215</v>
      </c>
      <c r="AJ37" s="88">
        <v>76.811594202898547</v>
      </c>
      <c r="AK37" s="88">
        <v>100</v>
      </c>
      <c r="AL37" s="88">
        <v>0</v>
      </c>
      <c r="AM37" s="88">
        <v>100</v>
      </c>
      <c r="AN37" s="89">
        <v>100</v>
      </c>
      <c r="AO37" s="56"/>
    </row>
    <row r="38" spans="1:41" x14ac:dyDescent="0.2">
      <c r="A38" s="259"/>
      <c r="B38" s="70" t="s">
        <v>102</v>
      </c>
      <c r="C38" s="87">
        <v>5.9633027522935782</v>
      </c>
      <c r="D38" s="88">
        <v>36.238532110091747</v>
      </c>
      <c r="E38" s="88">
        <v>16.513761467889907</v>
      </c>
      <c r="F38" s="88">
        <v>41.284403669724767</v>
      </c>
      <c r="G38" s="88">
        <v>100</v>
      </c>
      <c r="H38" s="88">
        <v>7.3394495412844041</v>
      </c>
      <c r="I38" s="88">
        <v>34.862385321100916</v>
      </c>
      <c r="J38" s="88">
        <v>18.348623853211009</v>
      </c>
      <c r="K38" s="88">
        <v>39.449541284403672</v>
      </c>
      <c r="L38" s="88">
        <v>100</v>
      </c>
      <c r="M38" s="88">
        <v>18.348623853211009</v>
      </c>
      <c r="N38" s="88">
        <v>34.403669724770644</v>
      </c>
      <c r="O38" s="88">
        <v>13.761467889908257</v>
      </c>
      <c r="P38" s="88">
        <v>33.486238532110093</v>
      </c>
      <c r="Q38" s="88">
        <v>100</v>
      </c>
      <c r="R38" s="88">
        <v>86.238532110091739</v>
      </c>
      <c r="S38" s="88">
        <v>7.3394495412844041</v>
      </c>
      <c r="T38" s="88">
        <v>1.834862385321101</v>
      </c>
      <c r="U38" s="88">
        <v>4.5871559633027523</v>
      </c>
      <c r="V38" s="88">
        <v>100</v>
      </c>
      <c r="W38" s="88">
        <v>19.724770642201836</v>
      </c>
      <c r="X38" s="88">
        <v>61.467889908256879</v>
      </c>
      <c r="Y38" s="88">
        <v>1.834862385321101</v>
      </c>
      <c r="Z38" s="88">
        <v>16.972477064220183</v>
      </c>
      <c r="AA38" s="88">
        <v>100</v>
      </c>
      <c r="AB38" s="88">
        <v>12.385321100917432</v>
      </c>
      <c r="AC38" s="88">
        <v>24.311926605504588</v>
      </c>
      <c r="AD38" s="88">
        <v>7.7981651376146788</v>
      </c>
      <c r="AE38" s="88">
        <v>55.5045871559633</v>
      </c>
      <c r="AF38" s="88">
        <v>100</v>
      </c>
      <c r="AG38" s="88">
        <v>23.853211009174313</v>
      </c>
      <c r="AH38" s="88">
        <v>34.862385321100916</v>
      </c>
      <c r="AI38" s="88">
        <v>1.834862385321101</v>
      </c>
      <c r="AJ38" s="88">
        <v>39.449541284403672</v>
      </c>
      <c r="AK38" s="88">
        <v>100</v>
      </c>
      <c r="AL38" s="88">
        <v>0.91743119266055051</v>
      </c>
      <c r="AM38" s="88">
        <v>99.082568807339456</v>
      </c>
      <c r="AN38" s="89">
        <v>100</v>
      </c>
      <c r="AO38" s="56"/>
    </row>
    <row r="39" spans="1:41" x14ac:dyDescent="0.2">
      <c r="A39" s="259"/>
      <c r="B39" s="70" t="s">
        <v>79</v>
      </c>
      <c r="C39" s="87">
        <v>1.2658227848101267</v>
      </c>
      <c r="D39" s="88">
        <v>7.5949367088607591</v>
      </c>
      <c r="E39" s="88">
        <v>1.2658227848101267</v>
      </c>
      <c r="F39" s="88">
        <v>89.87341772151899</v>
      </c>
      <c r="G39" s="88">
        <v>100</v>
      </c>
      <c r="H39" s="88">
        <v>0</v>
      </c>
      <c r="I39" s="88">
        <v>8.8607594936708853</v>
      </c>
      <c r="J39" s="88">
        <v>1.2658227848101267</v>
      </c>
      <c r="K39" s="88">
        <v>89.87341772151899</v>
      </c>
      <c r="L39" s="88">
        <v>100</v>
      </c>
      <c r="M39" s="88">
        <v>3.7974683544303796</v>
      </c>
      <c r="N39" s="88">
        <v>5.0632911392405067</v>
      </c>
      <c r="O39" s="88">
        <v>0</v>
      </c>
      <c r="P39" s="88">
        <v>91.139240506329116</v>
      </c>
      <c r="Q39" s="88">
        <v>100</v>
      </c>
      <c r="R39" s="88">
        <v>24.050632911392405</v>
      </c>
      <c r="S39" s="88">
        <v>2.5316455696202533</v>
      </c>
      <c r="T39" s="88">
        <v>0</v>
      </c>
      <c r="U39" s="88">
        <v>73.417721518987335</v>
      </c>
      <c r="V39" s="88">
        <v>100</v>
      </c>
      <c r="W39" s="88">
        <v>5.0632911392405067</v>
      </c>
      <c r="X39" s="88">
        <v>7.5949367088607591</v>
      </c>
      <c r="Y39" s="88">
        <v>0</v>
      </c>
      <c r="Z39" s="88">
        <v>87.341772151898738</v>
      </c>
      <c r="AA39" s="88">
        <v>100</v>
      </c>
      <c r="AB39" s="88">
        <v>1.2658227848101267</v>
      </c>
      <c r="AC39" s="88">
        <v>3.7974683544303796</v>
      </c>
      <c r="AD39" s="88">
        <v>0</v>
      </c>
      <c r="AE39" s="88">
        <v>94.936708860759495</v>
      </c>
      <c r="AF39" s="88">
        <v>100</v>
      </c>
      <c r="AG39" s="88">
        <v>7.5949367088607591</v>
      </c>
      <c r="AH39" s="88">
        <v>15.189873417721518</v>
      </c>
      <c r="AI39" s="88">
        <v>0</v>
      </c>
      <c r="AJ39" s="88">
        <v>77.215189873417728</v>
      </c>
      <c r="AK39" s="88">
        <v>100</v>
      </c>
      <c r="AL39" s="88">
        <v>0</v>
      </c>
      <c r="AM39" s="88">
        <v>100</v>
      </c>
      <c r="AN39" s="89">
        <v>100</v>
      </c>
      <c r="AO39" s="56"/>
    </row>
    <row r="40" spans="1:41" x14ac:dyDescent="0.2">
      <c r="A40" s="259"/>
      <c r="B40" s="70" t="s">
        <v>34</v>
      </c>
      <c r="C40" s="87">
        <v>0</v>
      </c>
      <c r="D40" s="88">
        <v>80</v>
      </c>
      <c r="E40" s="88">
        <v>17.142857142857142</v>
      </c>
      <c r="F40" s="88">
        <v>2.8571428571428572</v>
      </c>
      <c r="G40" s="88">
        <v>100</v>
      </c>
      <c r="H40" s="88">
        <v>0</v>
      </c>
      <c r="I40" s="88">
        <v>80</v>
      </c>
      <c r="J40" s="88">
        <v>20</v>
      </c>
      <c r="K40" s="88">
        <v>0</v>
      </c>
      <c r="L40" s="88">
        <v>100</v>
      </c>
      <c r="M40" s="88">
        <v>11.428571428571429</v>
      </c>
      <c r="N40" s="88">
        <v>77.142857142857139</v>
      </c>
      <c r="O40" s="88">
        <v>11.428571428571429</v>
      </c>
      <c r="P40" s="88">
        <v>0</v>
      </c>
      <c r="Q40" s="88">
        <v>100</v>
      </c>
      <c r="R40" s="88">
        <v>97.142857142857139</v>
      </c>
      <c r="S40" s="88">
        <v>2.8571428571428572</v>
      </c>
      <c r="T40" s="88">
        <v>0</v>
      </c>
      <c r="U40" s="88">
        <v>0</v>
      </c>
      <c r="V40" s="88">
        <v>100</v>
      </c>
      <c r="W40" s="88">
        <v>20</v>
      </c>
      <c r="X40" s="88">
        <v>77.142857142857139</v>
      </c>
      <c r="Y40" s="88">
        <v>0</v>
      </c>
      <c r="Z40" s="88">
        <v>2.8571428571428572</v>
      </c>
      <c r="AA40" s="88">
        <v>100</v>
      </c>
      <c r="AB40" s="88">
        <v>11.428571428571429</v>
      </c>
      <c r="AC40" s="88">
        <v>20</v>
      </c>
      <c r="AD40" s="88">
        <v>5.7142857142857144</v>
      </c>
      <c r="AE40" s="88">
        <v>62.857142857142854</v>
      </c>
      <c r="AF40" s="88">
        <v>100</v>
      </c>
      <c r="AG40" s="88">
        <v>5.7142857142857144</v>
      </c>
      <c r="AH40" s="88">
        <v>25.714285714285715</v>
      </c>
      <c r="AI40" s="88">
        <v>0</v>
      </c>
      <c r="AJ40" s="88">
        <v>68.571428571428569</v>
      </c>
      <c r="AK40" s="88">
        <v>100</v>
      </c>
      <c r="AL40" s="88">
        <v>2.8571428571428572</v>
      </c>
      <c r="AM40" s="88">
        <v>97.142857142857139</v>
      </c>
      <c r="AN40" s="89">
        <v>100</v>
      </c>
      <c r="AO40" s="56"/>
    </row>
    <row r="41" spans="1:41" x14ac:dyDescent="0.2">
      <c r="A41" s="259"/>
      <c r="B41" s="70" t="s">
        <v>80</v>
      </c>
      <c r="C41" s="87">
        <v>0</v>
      </c>
      <c r="D41" s="88">
        <v>73.529411764705884</v>
      </c>
      <c r="E41" s="88">
        <v>20.588235294117649</v>
      </c>
      <c r="F41" s="88">
        <v>5.882352941176471</v>
      </c>
      <c r="G41" s="88">
        <v>100</v>
      </c>
      <c r="H41" s="88">
        <v>2.9411764705882355</v>
      </c>
      <c r="I41" s="88">
        <v>26.470588235294116</v>
      </c>
      <c r="J41" s="88">
        <v>58.823529411764703</v>
      </c>
      <c r="K41" s="88">
        <v>11.764705882352942</v>
      </c>
      <c r="L41" s="88">
        <v>100</v>
      </c>
      <c r="M41" s="88">
        <v>32.352941176470587</v>
      </c>
      <c r="N41" s="88">
        <v>55.882352941176471</v>
      </c>
      <c r="O41" s="88">
        <v>11.764705882352942</v>
      </c>
      <c r="P41" s="88">
        <v>0</v>
      </c>
      <c r="Q41" s="88">
        <v>100</v>
      </c>
      <c r="R41" s="88">
        <v>97.058823529411768</v>
      </c>
      <c r="S41" s="88">
        <v>2.9411764705882355</v>
      </c>
      <c r="T41" s="88">
        <v>0</v>
      </c>
      <c r="U41" s="88">
        <v>0</v>
      </c>
      <c r="V41" s="88">
        <v>100</v>
      </c>
      <c r="W41" s="88">
        <v>79.411764705882348</v>
      </c>
      <c r="X41" s="88">
        <v>17.647058823529413</v>
      </c>
      <c r="Y41" s="88">
        <v>0</v>
      </c>
      <c r="Z41" s="88">
        <v>2.9411764705882355</v>
      </c>
      <c r="AA41" s="88">
        <v>100</v>
      </c>
      <c r="AB41" s="88">
        <v>0</v>
      </c>
      <c r="AC41" s="88">
        <v>73.529411764705884</v>
      </c>
      <c r="AD41" s="88">
        <v>5.882352941176471</v>
      </c>
      <c r="AE41" s="88">
        <v>20.588235294117649</v>
      </c>
      <c r="AF41" s="88">
        <v>100</v>
      </c>
      <c r="AG41" s="88">
        <v>0</v>
      </c>
      <c r="AH41" s="88">
        <v>29.411764705882351</v>
      </c>
      <c r="AI41" s="88">
        <v>0</v>
      </c>
      <c r="AJ41" s="88">
        <v>70.588235294117652</v>
      </c>
      <c r="AK41" s="88">
        <v>100</v>
      </c>
      <c r="AL41" s="88">
        <v>0</v>
      </c>
      <c r="AM41" s="88">
        <v>100</v>
      </c>
      <c r="AN41" s="89">
        <v>100</v>
      </c>
      <c r="AO41" s="56"/>
    </row>
    <row r="42" spans="1:41" x14ac:dyDescent="0.2">
      <c r="A42" s="259"/>
      <c r="B42" s="70" t="s">
        <v>81</v>
      </c>
      <c r="C42" s="87">
        <v>27.397260273972602</v>
      </c>
      <c r="D42" s="88">
        <v>32.876712328767127</v>
      </c>
      <c r="E42" s="88">
        <v>0</v>
      </c>
      <c r="F42" s="88">
        <v>39.726027397260275</v>
      </c>
      <c r="G42" s="88">
        <v>100</v>
      </c>
      <c r="H42" s="88">
        <v>46.575342465753423</v>
      </c>
      <c r="I42" s="88">
        <v>6.8493150684931505</v>
      </c>
      <c r="J42" s="88">
        <v>0</v>
      </c>
      <c r="K42" s="88">
        <v>46.575342465753423</v>
      </c>
      <c r="L42" s="88">
        <v>100</v>
      </c>
      <c r="M42" s="88">
        <v>53.424657534246577</v>
      </c>
      <c r="N42" s="88">
        <v>19.17808219178082</v>
      </c>
      <c r="O42" s="88">
        <v>2.7397260273972601</v>
      </c>
      <c r="P42" s="88">
        <v>24.657534246575342</v>
      </c>
      <c r="Q42" s="88">
        <v>100</v>
      </c>
      <c r="R42" s="88">
        <v>95.890410958904113</v>
      </c>
      <c r="S42" s="88">
        <v>1.3698630136986301</v>
      </c>
      <c r="T42" s="88">
        <v>0</v>
      </c>
      <c r="U42" s="88">
        <v>2.7397260273972601</v>
      </c>
      <c r="V42" s="88">
        <v>100</v>
      </c>
      <c r="W42" s="88">
        <v>31.506849315068493</v>
      </c>
      <c r="X42" s="88">
        <v>50.684931506849317</v>
      </c>
      <c r="Y42" s="88">
        <v>0</v>
      </c>
      <c r="Z42" s="88">
        <v>17.80821917808219</v>
      </c>
      <c r="AA42" s="88">
        <v>100</v>
      </c>
      <c r="AB42" s="88">
        <v>8.2191780821917817</v>
      </c>
      <c r="AC42" s="88">
        <v>26.027397260273972</v>
      </c>
      <c r="AD42" s="88">
        <v>2.7397260273972601</v>
      </c>
      <c r="AE42" s="88">
        <v>63.013698630136986</v>
      </c>
      <c r="AF42" s="88">
        <v>100</v>
      </c>
      <c r="AG42" s="88">
        <v>2.7397260273972601</v>
      </c>
      <c r="AH42" s="88">
        <v>20.547945205479451</v>
      </c>
      <c r="AI42" s="88">
        <v>5.4794520547945202</v>
      </c>
      <c r="AJ42" s="88">
        <v>71.232876712328761</v>
      </c>
      <c r="AK42" s="88">
        <v>100</v>
      </c>
      <c r="AL42" s="88">
        <v>0</v>
      </c>
      <c r="AM42" s="88">
        <v>100</v>
      </c>
      <c r="AN42" s="89">
        <v>100</v>
      </c>
      <c r="AO42" s="56"/>
    </row>
    <row r="43" spans="1:41" x14ac:dyDescent="0.2">
      <c r="A43" s="259"/>
      <c r="B43" s="70" t="s">
        <v>36</v>
      </c>
      <c r="C43" s="87">
        <v>3.4482758620689653</v>
      </c>
      <c r="D43" s="88">
        <v>58.620689655172413</v>
      </c>
      <c r="E43" s="88">
        <v>20.689655172413794</v>
      </c>
      <c r="F43" s="88">
        <v>17.241379310344829</v>
      </c>
      <c r="G43" s="88">
        <v>100</v>
      </c>
      <c r="H43" s="88">
        <v>0</v>
      </c>
      <c r="I43" s="88">
        <v>62.068965517241381</v>
      </c>
      <c r="J43" s="88">
        <v>20.689655172413794</v>
      </c>
      <c r="K43" s="88">
        <v>17.241379310344829</v>
      </c>
      <c r="L43" s="88">
        <v>100</v>
      </c>
      <c r="M43" s="88">
        <v>3.4482758620689653</v>
      </c>
      <c r="N43" s="88">
        <v>58.620689655172413</v>
      </c>
      <c r="O43" s="88">
        <v>20.689655172413794</v>
      </c>
      <c r="P43" s="88">
        <v>17.241379310344829</v>
      </c>
      <c r="Q43" s="88">
        <v>100</v>
      </c>
      <c r="R43" s="88">
        <v>93.103448275862064</v>
      </c>
      <c r="S43" s="88">
        <v>6.8965517241379306</v>
      </c>
      <c r="T43" s="88">
        <v>0</v>
      </c>
      <c r="U43" s="88">
        <v>0</v>
      </c>
      <c r="V43" s="88">
        <v>100</v>
      </c>
      <c r="W43" s="88">
        <v>0</v>
      </c>
      <c r="X43" s="88">
        <v>89.65517241379311</v>
      </c>
      <c r="Y43" s="88">
        <v>0</v>
      </c>
      <c r="Z43" s="88">
        <v>10.344827586206897</v>
      </c>
      <c r="AA43" s="88">
        <v>100</v>
      </c>
      <c r="AB43" s="88">
        <v>0</v>
      </c>
      <c r="AC43" s="88">
        <v>31.03448275862069</v>
      </c>
      <c r="AD43" s="88">
        <v>13.793103448275861</v>
      </c>
      <c r="AE43" s="88">
        <v>55.172413793103445</v>
      </c>
      <c r="AF43" s="88">
        <v>100</v>
      </c>
      <c r="AG43" s="88">
        <v>0</v>
      </c>
      <c r="AH43" s="88">
        <v>48.275862068965516</v>
      </c>
      <c r="AI43" s="88">
        <v>20.689655172413794</v>
      </c>
      <c r="AJ43" s="88">
        <v>31.03448275862069</v>
      </c>
      <c r="AK43" s="88">
        <v>100</v>
      </c>
      <c r="AL43" s="88">
        <v>0</v>
      </c>
      <c r="AM43" s="88">
        <v>100</v>
      </c>
      <c r="AN43" s="89">
        <v>100</v>
      </c>
      <c r="AO43" s="56"/>
    </row>
    <row r="44" spans="1:41" x14ac:dyDescent="0.2">
      <c r="A44" s="259"/>
      <c r="B44" s="70" t="s">
        <v>37</v>
      </c>
      <c r="C44" s="87">
        <v>0</v>
      </c>
      <c r="D44" s="88">
        <v>6.0606060606060606</v>
      </c>
      <c r="E44" s="88">
        <v>3.0303030303030303</v>
      </c>
      <c r="F44" s="88">
        <v>90.909090909090907</v>
      </c>
      <c r="G44" s="88">
        <v>100</v>
      </c>
      <c r="H44" s="88">
        <v>0</v>
      </c>
      <c r="I44" s="88">
        <v>6.0606060606060606</v>
      </c>
      <c r="J44" s="88">
        <v>3.0303030303030303</v>
      </c>
      <c r="K44" s="88">
        <v>90.909090909090907</v>
      </c>
      <c r="L44" s="88">
        <v>100</v>
      </c>
      <c r="M44" s="88">
        <v>6.0606060606060606</v>
      </c>
      <c r="N44" s="88">
        <v>81.818181818181813</v>
      </c>
      <c r="O44" s="88">
        <v>3.0303030303030303</v>
      </c>
      <c r="P44" s="88">
        <v>9.0909090909090917</v>
      </c>
      <c r="Q44" s="88">
        <v>100</v>
      </c>
      <c r="R44" s="88">
        <v>100</v>
      </c>
      <c r="S44" s="88">
        <v>0</v>
      </c>
      <c r="T44" s="88">
        <v>0</v>
      </c>
      <c r="U44" s="88">
        <v>0</v>
      </c>
      <c r="V44" s="88">
        <v>100</v>
      </c>
      <c r="W44" s="88">
        <v>78.787878787878782</v>
      </c>
      <c r="X44" s="88">
        <v>3.0303030303030303</v>
      </c>
      <c r="Y44" s="88">
        <v>0</v>
      </c>
      <c r="Z44" s="88">
        <v>18.181818181818183</v>
      </c>
      <c r="AA44" s="88">
        <v>100</v>
      </c>
      <c r="AB44" s="88">
        <v>6.0606060606060606</v>
      </c>
      <c r="AC44" s="88">
        <v>69.696969696969703</v>
      </c>
      <c r="AD44" s="88">
        <v>0</v>
      </c>
      <c r="AE44" s="88">
        <v>24.242424242424242</v>
      </c>
      <c r="AF44" s="88">
        <v>100</v>
      </c>
      <c r="AG44" s="88">
        <v>0</v>
      </c>
      <c r="AH44" s="88">
        <v>0</v>
      </c>
      <c r="AI44" s="88">
        <v>0</v>
      </c>
      <c r="AJ44" s="88">
        <v>100</v>
      </c>
      <c r="AK44" s="88">
        <v>100</v>
      </c>
      <c r="AL44" s="88">
        <v>0</v>
      </c>
      <c r="AM44" s="88">
        <v>100</v>
      </c>
      <c r="AN44" s="89">
        <v>100</v>
      </c>
      <c r="AO44" s="56"/>
    </row>
    <row r="45" spans="1:41" x14ac:dyDescent="0.2">
      <c r="A45" s="259"/>
      <c r="B45" s="70" t="s">
        <v>38</v>
      </c>
      <c r="C45" s="87">
        <v>0</v>
      </c>
      <c r="D45" s="88">
        <v>30.357142857142858</v>
      </c>
      <c r="E45" s="88">
        <v>55.357142857142854</v>
      </c>
      <c r="F45" s="88">
        <v>14.285714285714286</v>
      </c>
      <c r="G45" s="88">
        <v>100</v>
      </c>
      <c r="H45" s="88">
        <v>0</v>
      </c>
      <c r="I45" s="88">
        <v>89.285714285714292</v>
      </c>
      <c r="J45" s="88">
        <v>10.714285714285714</v>
      </c>
      <c r="K45" s="88">
        <v>0</v>
      </c>
      <c r="L45" s="88">
        <v>100</v>
      </c>
      <c r="M45" s="88">
        <v>37.5</v>
      </c>
      <c r="N45" s="88">
        <v>62.5</v>
      </c>
      <c r="O45" s="88">
        <v>0</v>
      </c>
      <c r="P45" s="88">
        <v>0</v>
      </c>
      <c r="Q45" s="88">
        <v>100</v>
      </c>
      <c r="R45" s="88">
        <v>33.928571428571431</v>
      </c>
      <c r="S45" s="88">
        <v>66.071428571428569</v>
      </c>
      <c r="T45" s="88">
        <v>0</v>
      </c>
      <c r="U45" s="88">
        <v>0</v>
      </c>
      <c r="V45" s="88">
        <v>100</v>
      </c>
      <c r="W45" s="88">
        <v>1.7857142857142858</v>
      </c>
      <c r="X45" s="88">
        <v>98.214285714285708</v>
      </c>
      <c r="Y45" s="88">
        <v>0</v>
      </c>
      <c r="Z45" s="88">
        <v>0</v>
      </c>
      <c r="AA45" s="88">
        <v>100</v>
      </c>
      <c r="AB45" s="88">
        <v>3.5714285714285716</v>
      </c>
      <c r="AC45" s="88">
        <v>19.642857142857142</v>
      </c>
      <c r="AD45" s="88">
        <v>0</v>
      </c>
      <c r="AE45" s="88">
        <v>76.785714285714292</v>
      </c>
      <c r="AF45" s="88">
        <v>100</v>
      </c>
      <c r="AG45" s="88">
        <v>3.5714285714285716</v>
      </c>
      <c r="AH45" s="88">
        <v>96.428571428571431</v>
      </c>
      <c r="AI45" s="88">
        <v>0</v>
      </c>
      <c r="AJ45" s="88">
        <v>0</v>
      </c>
      <c r="AK45" s="88">
        <v>100</v>
      </c>
      <c r="AL45" s="88">
        <v>0</v>
      </c>
      <c r="AM45" s="88">
        <v>100</v>
      </c>
      <c r="AN45" s="89">
        <v>100</v>
      </c>
      <c r="AO45" s="56"/>
    </row>
    <row r="46" spans="1:41" x14ac:dyDescent="0.2">
      <c r="A46" s="259"/>
      <c r="B46" s="70" t="s">
        <v>39</v>
      </c>
      <c r="C46" s="87">
        <v>0</v>
      </c>
      <c r="D46" s="88">
        <v>73.80952380952381</v>
      </c>
      <c r="E46" s="88">
        <v>0</v>
      </c>
      <c r="F46" s="88">
        <v>26.19047619047619</v>
      </c>
      <c r="G46" s="88">
        <v>100</v>
      </c>
      <c r="H46" s="88">
        <v>0</v>
      </c>
      <c r="I46" s="88">
        <v>76.19047619047619</v>
      </c>
      <c r="J46" s="88">
        <v>0</v>
      </c>
      <c r="K46" s="88">
        <v>23.80952380952381</v>
      </c>
      <c r="L46" s="88">
        <v>100</v>
      </c>
      <c r="M46" s="88">
        <v>9.5238095238095237</v>
      </c>
      <c r="N46" s="88">
        <v>83.333333333333329</v>
      </c>
      <c r="O46" s="88">
        <v>0</v>
      </c>
      <c r="P46" s="88">
        <v>7.1428571428571432</v>
      </c>
      <c r="Q46" s="88">
        <v>100</v>
      </c>
      <c r="R46" s="88">
        <v>97.61904761904762</v>
      </c>
      <c r="S46" s="88">
        <v>2.3809523809523809</v>
      </c>
      <c r="T46" s="88">
        <v>0</v>
      </c>
      <c r="U46" s="88">
        <v>0</v>
      </c>
      <c r="V46" s="88">
        <v>100</v>
      </c>
      <c r="W46" s="88">
        <v>19.047619047619047</v>
      </c>
      <c r="X46" s="88">
        <v>59.523809523809526</v>
      </c>
      <c r="Y46" s="88">
        <v>0</v>
      </c>
      <c r="Z46" s="88">
        <v>21.428571428571427</v>
      </c>
      <c r="AA46" s="88">
        <v>100</v>
      </c>
      <c r="AB46" s="88">
        <v>2.3809523809523809</v>
      </c>
      <c r="AC46" s="88">
        <v>45.238095238095241</v>
      </c>
      <c r="AD46" s="88">
        <v>0</v>
      </c>
      <c r="AE46" s="88">
        <v>52.38095238095238</v>
      </c>
      <c r="AF46" s="88">
        <v>100</v>
      </c>
      <c r="AG46" s="88">
        <v>0</v>
      </c>
      <c r="AH46" s="88">
        <v>9.5238095238095237</v>
      </c>
      <c r="AI46" s="88">
        <v>0</v>
      </c>
      <c r="AJ46" s="88">
        <v>90.476190476190482</v>
      </c>
      <c r="AK46" s="88">
        <v>100</v>
      </c>
      <c r="AL46" s="88">
        <v>4.7619047619047619</v>
      </c>
      <c r="AM46" s="88">
        <v>95.238095238095241</v>
      </c>
      <c r="AN46" s="89">
        <v>100</v>
      </c>
      <c r="AO46" s="56"/>
    </row>
    <row r="47" spans="1:41" x14ac:dyDescent="0.2">
      <c r="A47" s="259"/>
      <c r="B47" s="70" t="s">
        <v>82</v>
      </c>
      <c r="C47" s="87">
        <v>1.3333333333333333</v>
      </c>
      <c r="D47" s="88">
        <v>82.666666666666671</v>
      </c>
      <c r="E47" s="88">
        <v>0</v>
      </c>
      <c r="F47" s="88">
        <v>16</v>
      </c>
      <c r="G47" s="88">
        <v>100</v>
      </c>
      <c r="H47" s="88">
        <v>0</v>
      </c>
      <c r="I47" s="88">
        <v>17.333333333333332</v>
      </c>
      <c r="J47" s="88">
        <v>0</v>
      </c>
      <c r="K47" s="88">
        <v>82.666666666666671</v>
      </c>
      <c r="L47" s="88">
        <v>100</v>
      </c>
      <c r="M47" s="88">
        <v>1.3333333333333333</v>
      </c>
      <c r="N47" s="88">
        <v>92</v>
      </c>
      <c r="O47" s="88">
        <v>0</v>
      </c>
      <c r="P47" s="88">
        <v>6.666666666666667</v>
      </c>
      <c r="Q47" s="88">
        <v>100</v>
      </c>
      <c r="R47" s="88">
        <v>100</v>
      </c>
      <c r="S47" s="88">
        <v>0</v>
      </c>
      <c r="T47" s="88">
        <v>0</v>
      </c>
      <c r="U47" s="88">
        <v>0</v>
      </c>
      <c r="V47" s="88">
        <v>100</v>
      </c>
      <c r="W47" s="88">
        <v>5.333333333333333</v>
      </c>
      <c r="X47" s="88">
        <v>90.666666666666671</v>
      </c>
      <c r="Y47" s="88">
        <v>0</v>
      </c>
      <c r="Z47" s="88">
        <v>4</v>
      </c>
      <c r="AA47" s="88">
        <v>100</v>
      </c>
      <c r="AB47" s="88">
        <v>8</v>
      </c>
      <c r="AC47" s="88">
        <v>90.666666666666671</v>
      </c>
      <c r="AD47" s="88">
        <v>0</v>
      </c>
      <c r="AE47" s="88">
        <v>1.3333333333333333</v>
      </c>
      <c r="AF47" s="88">
        <v>100</v>
      </c>
      <c r="AG47" s="88">
        <v>0</v>
      </c>
      <c r="AH47" s="88">
        <v>12</v>
      </c>
      <c r="AI47" s="88">
        <v>0</v>
      </c>
      <c r="AJ47" s="88">
        <v>88</v>
      </c>
      <c r="AK47" s="88">
        <v>100</v>
      </c>
      <c r="AL47" s="88">
        <v>0</v>
      </c>
      <c r="AM47" s="88">
        <v>100</v>
      </c>
      <c r="AN47" s="89">
        <v>100</v>
      </c>
      <c r="AO47" s="56"/>
    </row>
    <row r="48" spans="1:41" x14ac:dyDescent="0.2">
      <c r="A48" s="259"/>
      <c r="B48" s="70" t="s">
        <v>83</v>
      </c>
      <c r="C48" s="87">
        <v>5.3571428571428568</v>
      </c>
      <c r="D48" s="88">
        <v>21.428571428571427</v>
      </c>
      <c r="E48" s="88">
        <v>28.571428571428573</v>
      </c>
      <c r="F48" s="88">
        <v>44.642857142857146</v>
      </c>
      <c r="G48" s="88">
        <v>100</v>
      </c>
      <c r="H48" s="88">
        <v>1.7857142857142858</v>
      </c>
      <c r="I48" s="88">
        <v>16.071428571428573</v>
      </c>
      <c r="J48" s="88">
        <v>33.928571428571431</v>
      </c>
      <c r="K48" s="88">
        <v>48.214285714285715</v>
      </c>
      <c r="L48" s="88">
        <v>100</v>
      </c>
      <c r="M48" s="88">
        <v>10.714285714285714</v>
      </c>
      <c r="N48" s="88">
        <v>39.285714285714285</v>
      </c>
      <c r="O48" s="88">
        <v>35.714285714285715</v>
      </c>
      <c r="P48" s="88">
        <v>14.285714285714286</v>
      </c>
      <c r="Q48" s="88">
        <v>100</v>
      </c>
      <c r="R48" s="88">
        <v>98.214285714285708</v>
      </c>
      <c r="S48" s="88">
        <v>0</v>
      </c>
      <c r="T48" s="88">
        <v>0</v>
      </c>
      <c r="U48" s="88">
        <v>1.7857142857142858</v>
      </c>
      <c r="V48" s="88">
        <v>100</v>
      </c>
      <c r="W48" s="88">
        <v>25</v>
      </c>
      <c r="X48" s="88">
        <v>53.571428571428569</v>
      </c>
      <c r="Y48" s="88">
        <v>0</v>
      </c>
      <c r="Z48" s="88">
        <v>21.428571428571427</v>
      </c>
      <c r="AA48" s="88">
        <v>100</v>
      </c>
      <c r="AB48" s="88">
        <v>8.9285714285714288</v>
      </c>
      <c r="AC48" s="88">
        <v>25</v>
      </c>
      <c r="AD48" s="88">
        <v>8.9285714285714288</v>
      </c>
      <c r="AE48" s="88">
        <v>57.142857142857146</v>
      </c>
      <c r="AF48" s="88">
        <v>100</v>
      </c>
      <c r="AG48" s="88">
        <v>3.5714285714285716</v>
      </c>
      <c r="AH48" s="88">
        <v>16.071428571428573</v>
      </c>
      <c r="AI48" s="88">
        <v>0</v>
      </c>
      <c r="AJ48" s="88">
        <v>80.357142857142861</v>
      </c>
      <c r="AK48" s="88">
        <v>100</v>
      </c>
      <c r="AL48" s="88">
        <v>0</v>
      </c>
      <c r="AM48" s="88">
        <v>100</v>
      </c>
      <c r="AN48" s="89">
        <v>100</v>
      </c>
      <c r="AO48" s="56"/>
    </row>
    <row r="49" spans="1:41" ht="15" thickBot="1" x14ac:dyDescent="0.25">
      <c r="A49" s="261"/>
      <c r="B49" s="75" t="s">
        <v>65</v>
      </c>
      <c r="C49" s="90">
        <v>5.0526315789473681</v>
      </c>
      <c r="D49" s="91">
        <v>47.298245614035089</v>
      </c>
      <c r="E49" s="91">
        <v>10.175438596491228</v>
      </c>
      <c r="F49" s="91">
        <v>37.473684210526315</v>
      </c>
      <c r="G49" s="91">
        <v>100</v>
      </c>
      <c r="H49" s="92">
        <v>5.192982456140351</v>
      </c>
      <c r="I49" s="91">
        <v>44.771929824561404</v>
      </c>
      <c r="J49" s="91">
        <v>11.859649122807017</v>
      </c>
      <c r="K49" s="91">
        <v>38.175438596491226</v>
      </c>
      <c r="L49" s="91">
        <v>100</v>
      </c>
      <c r="M49" s="92">
        <v>18.245614035087719</v>
      </c>
      <c r="N49" s="91">
        <v>48.491228070175438</v>
      </c>
      <c r="O49" s="91">
        <v>9.3333333333333339</v>
      </c>
      <c r="P49" s="91">
        <v>23.92982456140351</v>
      </c>
      <c r="Q49" s="91">
        <v>100</v>
      </c>
      <c r="R49" s="92">
        <v>84.280701754385959</v>
      </c>
      <c r="S49" s="91">
        <v>9.2631578947368425</v>
      </c>
      <c r="T49" s="91">
        <v>0.91228070175438591</v>
      </c>
      <c r="U49" s="91">
        <v>5.5438596491228074</v>
      </c>
      <c r="V49" s="91">
        <v>100</v>
      </c>
      <c r="W49" s="92">
        <v>19.438596491228068</v>
      </c>
      <c r="X49" s="91">
        <v>57.543859649122808</v>
      </c>
      <c r="Y49" s="91">
        <v>0.98245614035087714</v>
      </c>
      <c r="Z49" s="91">
        <v>22.035087719298247</v>
      </c>
      <c r="AA49" s="91">
        <v>100</v>
      </c>
      <c r="AB49" s="92">
        <v>5.6842105263157894</v>
      </c>
      <c r="AC49" s="91">
        <v>34.385964912280699</v>
      </c>
      <c r="AD49" s="91">
        <v>4.7719298245614032</v>
      </c>
      <c r="AE49" s="91">
        <v>55.157894736842103</v>
      </c>
      <c r="AF49" s="91">
        <v>100</v>
      </c>
      <c r="AG49" s="92">
        <v>6.1052631578947372</v>
      </c>
      <c r="AH49" s="91">
        <v>31.157894736842106</v>
      </c>
      <c r="AI49" s="91">
        <v>1.4035087719298245</v>
      </c>
      <c r="AJ49" s="91">
        <v>61.333333333333336</v>
      </c>
      <c r="AK49" s="91">
        <v>100</v>
      </c>
      <c r="AL49" s="92">
        <v>1.263157894736842</v>
      </c>
      <c r="AM49" s="91">
        <v>98.736842105263165</v>
      </c>
      <c r="AN49" s="93">
        <v>100</v>
      </c>
      <c r="AO49" s="56"/>
    </row>
  </sheetData>
  <mergeCells count="22">
    <mergeCell ref="AB28:AF28"/>
    <mergeCell ref="AG28:AK28"/>
    <mergeCell ref="AL28:AN28"/>
    <mergeCell ref="A31:A49"/>
    <mergeCell ref="A28:B30"/>
    <mergeCell ref="C28:G28"/>
    <mergeCell ref="H28:L28"/>
    <mergeCell ref="M28:Q28"/>
    <mergeCell ref="R28:V28"/>
    <mergeCell ref="W28:AA28"/>
    <mergeCell ref="W3:AA3"/>
    <mergeCell ref="AB3:AF3"/>
    <mergeCell ref="AG3:AK3"/>
    <mergeCell ref="AL3:AN3"/>
    <mergeCell ref="A6:A24"/>
    <mergeCell ref="R3:V3"/>
    <mergeCell ref="L26:M26"/>
    <mergeCell ref="L2:M2"/>
    <mergeCell ref="A3:B5"/>
    <mergeCell ref="C3:G3"/>
    <mergeCell ref="H3:L3"/>
    <mergeCell ref="M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38"/>
  <sheetViews>
    <sheetView rightToLeft="1" view="pageBreakPreview" topLeftCell="A24" zoomScale="120" zoomScaleSheetLayoutView="120" workbookViewId="0">
      <selection activeCell="A2" sqref="A2"/>
    </sheetView>
  </sheetViews>
  <sheetFormatPr defaultColWidth="9.125" defaultRowHeight="14.25" x14ac:dyDescent="0.2"/>
  <cols>
    <col min="1" max="1" width="28.75" style="42" customWidth="1"/>
    <col min="2" max="2" width="7.75" style="42" customWidth="1"/>
    <col min="3" max="9" width="6.375" style="123" customWidth="1"/>
    <col min="10" max="10" width="0.75" style="123" customWidth="1"/>
    <col min="11" max="17" width="6.375" style="123" customWidth="1"/>
    <col min="18" max="16384" width="9.125" style="123"/>
  </cols>
  <sheetData>
    <row r="1" spans="1:17" ht="29.25" customHeight="1" x14ac:dyDescent="0.2">
      <c r="A1" s="211" t="s">
        <v>186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7" ht="23.25" customHeight="1" thickBot="1" x14ac:dyDescent="0.25">
      <c r="A2" s="207" t="s">
        <v>272</v>
      </c>
      <c r="B2" s="9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0.75" customHeight="1" thickTop="1" x14ac:dyDescent="0.2">
      <c r="A3" s="212" t="s">
        <v>265</v>
      </c>
      <c r="B3" s="212" t="s">
        <v>266</v>
      </c>
      <c r="C3" s="214" t="s">
        <v>59</v>
      </c>
      <c r="D3" s="214"/>
      <c r="E3" s="214"/>
      <c r="F3" s="214"/>
      <c r="G3" s="214"/>
      <c r="H3" s="214"/>
      <c r="I3" s="214"/>
      <c r="J3" s="215"/>
      <c r="K3" s="214" t="s">
        <v>254</v>
      </c>
      <c r="L3" s="214"/>
      <c r="M3" s="214"/>
      <c r="N3" s="214"/>
      <c r="O3" s="214"/>
      <c r="P3" s="214"/>
      <c r="Q3" s="214"/>
    </row>
    <row r="4" spans="1:17" ht="33.75" customHeight="1" x14ac:dyDescent="0.2">
      <c r="A4" s="213"/>
      <c r="B4" s="213"/>
      <c r="C4" s="135" t="s">
        <v>1</v>
      </c>
      <c r="D4" s="135" t="s">
        <v>2</v>
      </c>
      <c r="E4" s="135" t="s">
        <v>3</v>
      </c>
      <c r="F4" s="135" t="s">
        <v>4</v>
      </c>
      <c r="G4" s="135" t="s">
        <v>5</v>
      </c>
      <c r="H4" s="136" t="s">
        <v>160</v>
      </c>
      <c r="I4" s="135" t="s">
        <v>24</v>
      </c>
      <c r="J4" s="160"/>
      <c r="K4" s="135" t="s">
        <v>1</v>
      </c>
      <c r="L4" s="135" t="s">
        <v>2</v>
      </c>
      <c r="M4" s="135" t="s">
        <v>3</v>
      </c>
      <c r="N4" s="135" t="s">
        <v>4</v>
      </c>
      <c r="O4" s="135" t="s">
        <v>5</v>
      </c>
      <c r="P4" s="136" t="s">
        <v>160</v>
      </c>
      <c r="Q4" s="135" t="s">
        <v>24</v>
      </c>
    </row>
    <row r="5" spans="1:17" ht="34.5" customHeight="1" x14ac:dyDescent="0.2">
      <c r="A5" s="192" t="s">
        <v>187</v>
      </c>
      <c r="B5" s="127">
        <v>1523</v>
      </c>
      <c r="C5" s="127">
        <v>94</v>
      </c>
      <c r="D5" s="127">
        <v>62</v>
      </c>
      <c r="E5" s="127">
        <v>5</v>
      </c>
      <c r="F5" s="127">
        <v>1343</v>
      </c>
      <c r="G5" s="127">
        <v>4</v>
      </c>
      <c r="H5" s="127">
        <v>15</v>
      </c>
      <c r="I5" s="127">
        <f t="shared" ref="I5:I14" si="0">SUM(C5:H5)</f>
        <v>1523</v>
      </c>
      <c r="J5" s="127"/>
      <c r="K5" s="128">
        <f>C5/$I5*100</f>
        <v>6.1720288903479981</v>
      </c>
      <c r="L5" s="128">
        <f t="shared" ref="L5:Q5" si="1">D5/$I5*100</f>
        <v>4.0709126723571893</v>
      </c>
      <c r="M5" s="128">
        <f t="shared" si="1"/>
        <v>0.3282994090610637</v>
      </c>
      <c r="N5" s="128">
        <f t="shared" si="1"/>
        <v>88.181221273801697</v>
      </c>
      <c r="O5" s="128">
        <f t="shared" si="1"/>
        <v>0.26263952724885092</v>
      </c>
      <c r="P5" s="128">
        <f t="shared" si="1"/>
        <v>0.98489822718319098</v>
      </c>
      <c r="Q5" s="128">
        <f t="shared" si="1"/>
        <v>100</v>
      </c>
    </row>
    <row r="6" spans="1:17" ht="34.5" customHeight="1" x14ac:dyDescent="0.2">
      <c r="A6" s="192" t="s">
        <v>193</v>
      </c>
      <c r="B6" s="127">
        <v>1</v>
      </c>
      <c r="C6" s="127">
        <v>0</v>
      </c>
      <c r="D6" s="127">
        <v>0</v>
      </c>
      <c r="E6" s="127">
        <v>0</v>
      </c>
      <c r="F6" s="127">
        <v>1</v>
      </c>
      <c r="G6" s="127">
        <v>0</v>
      </c>
      <c r="H6" s="127">
        <v>0</v>
      </c>
      <c r="I6" s="127">
        <f t="shared" si="0"/>
        <v>1</v>
      </c>
      <c r="J6" s="127"/>
      <c r="K6" s="128">
        <f t="shared" ref="K6:K14" si="2">C6/$I6*100</f>
        <v>0</v>
      </c>
      <c r="L6" s="128">
        <f t="shared" ref="L6:L14" si="3">D6/$I6*100</f>
        <v>0</v>
      </c>
      <c r="M6" s="128">
        <f t="shared" ref="M6:M14" si="4">E6/$I6*100</f>
        <v>0</v>
      </c>
      <c r="N6" s="128">
        <f t="shared" ref="N6:N14" si="5">F6/$I6*100</f>
        <v>100</v>
      </c>
      <c r="O6" s="128">
        <f t="shared" ref="O6:O14" si="6">G6/$I6*100</f>
        <v>0</v>
      </c>
      <c r="P6" s="128">
        <f t="shared" ref="P6:P14" si="7">H6/$I6*100</f>
        <v>0</v>
      </c>
      <c r="Q6" s="128">
        <f t="shared" ref="Q6:Q14" si="8">I6/$I6*100</f>
        <v>100</v>
      </c>
    </row>
    <row r="7" spans="1:17" ht="34.5" customHeight="1" x14ac:dyDescent="0.2">
      <c r="A7" s="192" t="s">
        <v>195</v>
      </c>
      <c r="B7" s="127">
        <v>3</v>
      </c>
      <c r="C7" s="127">
        <v>0</v>
      </c>
      <c r="D7" s="127">
        <v>0</v>
      </c>
      <c r="E7" s="127">
        <v>0</v>
      </c>
      <c r="F7" s="127">
        <v>3</v>
      </c>
      <c r="G7" s="127">
        <v>0</v>
      </c>
      <c r="H7" s="127">
        <v>0</v>
      </c>
      <c r="I7" s="127">
        <f t="shared" si="0"/>
        <v>3</v>
      </c>
      <c r="J7" s="127"/>
      <c r="K7" s="128">
        <f t="shared" si="2"/>
        <v>0</v>
      </c>
      <c r="L7" s="128">
        <f t="shared" si="3"/>
        <v>0</v>
      </c>
      <c r="M7" s="128">
        <f t="shared" si="4"/>
        <v>0</v>
      </c>
      <c r="N7" s="128">
        <f t="shared" si="5"/>
        <v>100</v>
      </c>
      <c r="O7" s="128">
        <f t="shared" si="6"/>
        <v>0</v>
      </c>
      <c r="P7" s="128">
        <f t="shared" si="7"/>
        <v>0</v>
      </c>
      <c r="Q7" s="128">
        <f t="shared" si="8"/>
        <v>100</v>
      </c>
    </row>
    <row r="8" spans="1:17" ht="34.5" customHeight="1" x14ac:dyDescent="0.2">
      <c r="A8" s="192" t="s">
        <v>196</v>
      </c>
      <c r="B8" s="127">
        <v>1</v>
      </c>
      <c r="C8" s="127">
        <v>0</v>
      </c>
      <c r="D8" s="127">
        <v>0</v>
      </c>
      <c r="E8" s="127">
        <v>0</v>
      </c>
      <c r="F8" s="127">
        <v>1</v>
      </c>
      <c r="G8" s="127">
        <v>0</v>
      </c>
      <c r="H8" s="127">
        <v>0</v>
      </c>
      <c r="I8" s="127">
        <f t="shared" si="0"/>
        <v>1</v>
      </c>
      <c r="J8" s="127"/>
      <c r="K8" s="128">
        <f t="shared" si="2"/>
        <v>0</v>
      </c>
      <c r="L8" s="128">
        <f t="shared" si="3"/>
        <v>0</v>
      </c>
      <c r="M8" s="128">
        <f t="shared" si="4"/>
        <v>0</v>
      </c>
      <c r="N8" s="128">
        <f t="shared" si="5"/>
        <v>100</v>
      </c>
      <c r="O8" s="128">
        <f t="shared" si="6"/>
        <v>0</v>
      </c>
      <c r="P8" s="128">
        <f t="shared" si="7"/>
        <v>0</v>
      </c>
      <c r="Q8" s="128">
        <f t="shared" si="8"/>
        <v>100</v>
      </c>
    </row>
    <row r="9" spans="1:17" ht="34.5" customHeight="1" x14ac:dyDescent="0.2">
      <c r="A9" s="192" t="s">
        <v>199</v>
      </c>
      <c r="B9" s="127">
        <v>3</v>
      </c>
      <c r="C9" s="127">
        <v>0</v>
      </c>
      <c r="D9" s="127">
        <v>0</v>
      </c>
      <c r="E9" s="127">
        <v>1</v>
      </c>
      <c r="F9" s="127">
        <v>2</v>
      </c>
      <c r="G9" s="127">
        <v>0</v>
      </c>
      <c r="H9" s="127">
        <v>0</v>
      </c>
      <c r="I9" s="127">
        <f t="shared" si="0"/>
        <v>3</v>
      </c>
      <c r="J9" s="127"/>
      <c r="K9" s="128">
        <f t="shared" si="2"/>
        <v>0</v>
      </c>
      <c r="L9" s="128">
        <f t="shared" si="3"/>
        <v>0</v>
      </c>
      <c r="M9" s="128">
        <f t="shared" si="4"/>
        <v>33.333333333333329</v>
      </c>
      <c r="N9" s="128">
        <f t="shared" si="5"/>
        <v>66.666666666666657</v>
      </c>
      <c r="O9" s="128">
        <f t="shared" si="6"/>
        <v>0</v>
      </c>
      <c r="P9" s="128">
        <f t="shared" si="7"/>
        <v>0</v>
      </c>
      <c r="Q9" s="128">
        <f t="shared" si="8"/>
        <v>100</v>
      </c>
    </row>
    <row r="10" spans="1:17" ht="34.5" customHeight="1" x14ac:dyDescent="0.2">
      <c r="A10" s="192" t="s">
        <v>201</v>
      </c>
      <c r="B10" s="127">
        <v>1</v>
      </c>
      <c r="C10" s="127">
        <v>0</v>
      </c>
      <c r="D10" s="127">
        <v>0</v>
      </c>
      <c r="E10" s="127">
        <v>0</v>
      </c>
      <c r="F10" s="127">
        <v>1</v>
      </c>
      <c r="G10" s="127">
        <v>0</v>
      </c>
      <c r="H10" s="127">
        <v>0</v>
      </c>
      <c r="I10" s="127">
        <f t="shared" si="0"/>
        <v>1</v>
      </c>
      <c r="J10" s="127"/>
      <c r="K10" s="128">
        <f t="shared" si="2"/>
        <v>0</v>
      </c>
      <c r="L10" s="128">
        <f t="shared" si="3"/>
        <v>0</v>
      </c>
      <c r="M10" s="128">
        <f t="shared" si="4"/>
        <v>0</v>
      </c>
      <c r="N10" s="128">
        <f t="shared" si="5"/>
        <v>100</v>
      </c>
      <c r="O10" s="128">
        <f t="shared" si="6"/>
        <v>0</v>
      </c>
      <c r="P10" s="128">
        <f t="shared" si="7"/>
        <v>0</v>
      </c>
      <c r="Q10" s="128">
        <f t="shared" si="8"/>
        <v>100</v>
      </c>
    </row>
    <row r="11" spans="1:17" ht="34.5" customHeight="1" x14ac:dyDescent="0.2">
      <c r="A11" s="192" t="s">
        <v>207</v>
      </c>
      <c r="B11" s="127">
        <v>2</v>
      </c>
      <c r="C11" s="127">
        <v>0</v>
      </c>
      <c r="D11" s="127">
        <v>2</v>
      </c>
      <c r="E11" s="127">
        <v>0</v>
      </c>
      <c r="F11" s="127">
        <v>0</v>
      </c>
      <c r="G11" s="127">
        <v>0</v>
      </c>
      <c r="H11" s="127">
        <v>0</v>
      </c>
      <c r="I11" s="127">
        <f t="shared" si="0"/>
        <v>2</v>
      </c>
      <c r="J11" s="127"/>
      <c r="K11" s="128">
        <f t="shared" si="2"/>
        <v>0</v>
      </c>
      <c r="L11" s="128">
        <f t="shared" si="3"/>
        <v>100</v>
      </c>
      <c r="M11" s="128">
        <f t="shared" si="4"/>
        <v>0</v>
      </c>
      <c r="N11" s="128">
        <f t="shared" si="5"/>
        <v>0</v>
      </c>
      <c r="O11" s="128">
        <f t="shared" si="6"/>
        <v>0</v>
      </c>
      <c r="P11" s="128">
        <f t="shared" si="7"/>
        <v>0</v>
      </c>
      <c r="Q11" s="128">
        <f t="shared" si="8"/>
        <v>100</v>
      </c>
    </row>
    <row r="12" spans="1:17" ht="34.5" customHeight="1" x14ac:dyDescent="0.2">
      <c r="A12" s="192" t="s">
        <v>252</v>
      </c>
      <c r="B12" s="127">
        <v>2</v>
      </c>
      <c r="C12" s="127">
        <v>2</v>
      </c>
      <c r="D12" s="127">
        <v>0</v>
      </c>
      <c r="E12" s="127">
        <v>0</v>
      </c>
      <c r="F12" s="127">
        <v>0</v>
      </c>
      <c r="G12" s="127">
        <v>0</v>
      </c>
      <c r="H12" s="127">
        <v>0</v>
      </c>
      <c r="I12" s="127">
        <f t="shared" si="0"/>
        <v>2</v>
      </c>
      <c r="J12" s="127"/>
      <c r="K12" s="128">
        <f t="shared" si="2"/>
        <v>100</v>
      </c>
      <c r="L12" s="128">
        <f t="shared" si="3"/>
        <v>0</v>
      </c>
      <c r="M12" s="128">
        <f t="shared" si="4"/>
        <v>0</v>
      </c>
      <c r="N12" s="128">
        <f t="shared" si="5"/>
        <v>0</v>
      </c>
      <c r="O12" s="128">
        <f t="shared" si="6"/>
        <v>0</v>
      </c>
      <c r="P12" s="128">
        <f t="shared" si="7"/>
        <v>0</v>
      </c>
      <c r="Q12" s="128">
        <f t="shared" si="8"/>
        <v>100</v>
      </c>
    </row>
    <row r="13" spans="1:17" ht="34.5" customHeight="1" x14ac:dyDescent="0.2">
      <c r="A13" s="192" t="s">
        <v>215</v>
      </c>
      <c r="B13" s="127">
        <v>1</v>
      </c>
      <c r="C13" s="127">
        <v>0</v>
      </c>
      <c r="D13" s="127">
        <v>0</v>
      </c>
      <c r="E13" s="127">
        <v>0</v>
      </c>
      <c r="F13" s="127">
        <v>1</v>
      </c>
      <c r="G13" s="127">
        <v>0</v>
      </c>
      <c r="H13" s="127">
        <v>0</v>
      </c>
      <c r="I13" s="127">
        <f t="shared" si="0"/>
        <v>1</v>
      </c>
      <c r="J13" s="127"/>
      <c r="K13" s="128">
        <f t="shared" si="2"/>
        <v>0</v>
      </c>
      <c r="L13" s="128">
        <f t="shared" si="3"/>
        <v>0</v>
      </c>
      <c r="M13" s="128">
        <f t="shared" si="4"/>
        <v>0</v>
      </c>
      <c r="N13" s="128">
        <f t="shared" si="5"/>
        <v>100</v>
      </c>
      <c r="O13" s="128">
        <f t="shared" si="6"/>
        <v>0</v>
      </c>
      <c r="P13" s="128">
        <f t="shared" si="7"/>
        <v>0</v>
      </c>
      <c r="Q13" s="128">
        <f t="shared" si="8"/>
        <v>100</v>
      </c>
    </row>
    <row r="14" spans="1:17" ht="34.5" customHeight="1" thickBot="1" x14ac:dyDescent="0.25">
      <c r="A14" s="177" t="s">
        <v>255</v>
      </c>
      <c r="B14" s="143">
        <v>2</v>
      </c>
      <c r="C14" s="143">
        <v>0</v>
      </c>
      <c r="D14" s="143">
        <v>0</v>
      </c>
      <c r="E14" s="143">
        <v>0</v>
      </c>
      <c r="F14" s="143">
        <v>2</v>
      </c>
      <c r="G14" s="143">
        <v>0</v>
      </c>
      <c r="H14" s="143">
        <v>0</v>
      </c>
      <c r="I14" s="143">
        <f t="shared" si="0"/>
        <v>2</v>
      </c>
      <c r="J14" s="143"/>
      <c r="K14" s="178">
        <f t="shared" si="2"/>
        <v>0</v>
      </c>
      <c r="L14" s="178">
        <f t="shared" si="3"/>
        <v>0</v>
      </c>
      <c r="M14" s="178">
        <f t="shared" si="4"/>
        <v>0</v>
      </c>
      <c r="N14" s="178">
        <f t="shared" si="5"/>
        <v>100</v>
      </c>
      <c r="O14" s="178">
        <f t="shared" si="6"/>
        <v>0</v>
      </c>
      <c r="P14" s="178">
        <f t="shared" si="7"/>
        <v>0</v>
      </c>
      <c r="Q14" s="178">
        <f t="shared" si="8"/>
        <v>100</v>
      </c>
    </row>
    <row r="15" spans="1:17" ht="34.5" customHeight="1" thickTop="1" x14ac:dyDescent="0.2">
      <c r="A15" s="169"/>
      <c r="B15" s="134"/>
      <c r="C15" s="134"/>
      <c r="D15" s="134"/>
      <c r="E15" s="134"/>
      <c r="F15" s="134"/>
      <c r="G15" s="134"/>
      <c r="H15" s="134"/>
      <c r="I15" s="134"/>
      <c r="J15" s="134"/>
      <c r="K15" s="179"/>
      <c r="L15" s="179"/>
      <c r="M15" s="179"/>
      <c r="N15" s="179"/>
      <c r="O15" s="179"/>
      <c r="P15" s="179"/>
      <c r="Q15" s="2" t="s">
        <v>40</v>
      </c>
    </row>
    <row r="16" spans="1:17" ht="30" customHeight="1" x14ac:dyDescent="0.2">
      <c r="A16" s="169"/>
      <c r="B16" s="134"/>
      <c r="C16" s="134"/>
      <c r="D16" s="134"/>
      <c r="E16" s="134"/>
      <c r="F16" s="134"/>
      <c r="G16" s="134"/>
      <c r="H16" s="134"/>
      <c r="I16" s="134"/>
      <c r="J16" s="134"/>
      <c r="K16" s="179"/>
      <c r="L16" s="179"/>
      <c r="M16" s="179"/>
      <c r="N16" s="179"/>
      <c r="O16" s="179"/>
      <c r="P16" s="179"/>
      <c r="Q16" s="179"/>
    </row>
    <row r="17" spans="1:17" ht="34.5" customHeight="1" x14ac:dyDescent="0.2">
      <c r="A17" s="126"/>
      <c r="B17" s="126"/>
    </row>
    <row r="18" spans="1:17" ht="34.5" customHeight="1" x14ac:dyDescent="0.2"/>
    <row r="19" spans="1:17" ht="24.75" customHeight="1" x14ac:dyDescent="0.2">
      <c r="A19" s="216" t="s">
        <v>185</v>
      </c>
      <c r="B19" s="216"/>
      <c r="C19" s="216"/>
      <c r="D19" s="216"/>
      <c r="E19" s="216"/>
      <c r="F19" s="216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>
        <v>54</v>
      </c>
    </row>
    <row r="20" spans="1:17" ht="29.25" customHeight="1" x14ac:dyDescent="0.2">
      <c r="A20" s="211" t="s">
        <v>186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</row>
    <row r="21" spans="1:17" ht="23.25" customHeight="1" thickBot="1" x14ac:dyDescent="0.25">
      <c r="A21" s="207" t="s">
        <v>271</v>
      </c>
      <c r="B21" s="9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30.75" customHeight="1" thickTop="1" x14ac:dyDescent="0.2">
      <c r="A22" s="212" t="s">
        <v>265</v>
      </c>
      <c r="B22" s="212" t="s">
        <v>266</v>
      </c>
      <c r="C22" s="214" t="s">
        <v>59</v>
      </c>
      <c r="D22" s="214"/>
      <c r="E22" s="214"/>
      <c r="F22" s="214"/>
      <c r="G22" s="214"/>
      <c r="H22" s="214"/>
      <c r="I22" s="214"/>
      <c r="J22" s="215"/>
      <c r="K22" s="214" t="s">
        <v>254</v>
      </c>
      <c r="L22" s="214"/>
      <c r="M22" s="214"/>
      <c r="N22" s="214"/>
      <c r="O22" s="214"/>
      <c r="P22" s="214"/>
      <c r="Q22" s="214"/>
    </row>
    <row r="23" spans="1:17" ht="33.75" customHeight="1" x14ac:dyDescent="0.2">
      <c r="A23" s="213"/>
      <c r="B23" s="213"/>
      <c r="C23" s="135" t="s">
        <v>1</v>
      </c>
      <c r="D23" s="135" t="s">
        <v>2</v>
      </c>
      <c r="E23" s="135" t="s">
        <v>3</v>
      </c>
      <c r="F23" s="135" t="s">
        <v>4</v>
      </c>
      <c r="G23" s="135" t="s">
        <v>5</v>
      </c>
      <c r="H23" s="136" t="s">
        <v>160</v>
      </c>
      <c r="I23" s="135" t="s">
        <v>24</v>
      </c>
      <c r="J23" s="160"/>
      <c r="K23" s="135" t="s">
        <v>1</v>
      </c>
      <c r="L23" s="135" t="s">
        <v>2</v>
      </c>
      <c r="M23" s="135" t="s">
        <v>3</v>
      </c>
      <c r="N23" s="135" t="s">
        <v>4</v>
      </c>
      <c r="O23" s="135" t="s">
        <v>5</v>
      </c>
      <c r="P23" s="136" t="s">
        <v>160</v>
      </c>
      <c r="Q23" s="135" t="s">
        <v>24</v>
      </c>
    </row>
    <row r="24" spans="1:17" ht="34.5" customHeight="1" x14ac:dyDescent="0.2">
      <c r="A24" s="192" t="s">
        <v>218</v>
      </c>
      <c r="B24" s="127">
        <v>2</v>
      </c>
      <c r="C24" s="127">
        <v>0</v>
      </c>
      <c r="D24" s="127">
        <v>2</v>
      </c>
      <c r="E24" s="127">
        <v>0</v>
      </c>
      <c r="F24" s="127">
        <v>0</v>
      </c>
      <c r="G24" s="127">
        <v>0</v>
      </c>
      <c r="H24" s="127">
        <v>0</v>
      </c>
      <c r="I24" s="127">
        <f t="shared" ref="I24:I34" si="9">SUM(C24:H24)</f>
        <v>2</v>
      </c>
      <c r="J24" s="127"/>
      <c r="K24" s="128">
        <f>C24/$I24*100</f>
        <v>0</v>
      </c>
      <c r="L24" s="128">
        <f t="shared" ref="L24:L34" si="10">D24/$I24*100</f>
        <v>100</v>
      </c>
      <c r="M24" s="128">
        <f t="shared" ref="M24:M34" si="11">E24/$I24*100</f>
        <v>0</v>
      </c>
      <c r="N24" s="128">
        <f t="shared" ref="N24:N34" si="12">F24/$I24*100</f>
        <v>0</v>
      </c>
      <c r="O24" s="128">
        <f t="shared" ref="O24:O34" si="13">G24/$I24*100</f>
        <v>0</v>
      </c>
      <c r="P24" s="128">
        <f t="shared" ref="P24:P34" si="14">H24/$I24*100</f>
        <v>0</v>
      </c>
      <c r="Q24" s="128">
        <f t="shared" ref="Q24:Q34" si="15">I24/$I24*100</f>
        <v>100</v>
      </c>
    </row>
    <row r="25" spans="1:17" ht="34.5" customHeight="1" x14ac:dyDescent="0.2">
      <c r="A25" s="176" t="s">
        <v>219</v>
      </c>
      <c r="B25" s="127">
        <v>1</v>
      </c>
      <c r="C25" s="127">
        <v>0</v>
      </c>
      <c r="D25" s="127">
        <v>0</v>
      </c>
      <c r="E25" s="127">
        <v>0</v>
      </c>
      <c r="F25" s="127">
        <v>1</v>
      </c>
      <c r="G25" s="127">
        <v>0</v>
      </c>
      <c r="H25" s="127">
        <v>0</v>
      </c>
      <c r="I25" s="127">
        <f t="shared" si="9"/>
        <v>1</v>
      </c>
      <c r="J25" s="127"/>
      <c r="K25" s="128">
        <f t="shared" ref="K25:K33" si="16">C25/$I25*100</f>
        <v>0</v>
      </c>
      <c r="L25" s="128">
        <f t="shared" si="10"/>
        <v>0</v>
      </c>
      <c r="M25" s="128">
        <f t="shared" si="11"/>
        <v>0</v>
      </c>
      <c r="N25" s="128">
        <f t="shared" si="12"/>
        <v>100</v>
      </c>
      <c r="O25" s="128">
        <f t="shared" si="13"/>
        <v>0</v>
      </c>
      <c r="P25" s="128">
        <f t="shared" si="14"/>
        <v>0</v>
      </c>
      <c r="Q25" s="128">
        <f t="shared" si="15"/>
        <v>100</v>
      </c>
    </row>
    <row r="26" spans="1:17" ht="34.5" customHeight="1" x14ac:dyDescent="0.2">
      <c r="A26" s="176" t="s">
        <v>222</v>
      </c>
      <c r="B26" s="127">
        <v>1</v>
      </c>
      <c r="C26" s="127">
        <v>0</v>
      </c>
      <c r="D26" s="127">
        <v>1</v>
      </c>
      <c r="E26" s="127">
        <v>0</v>
      </c>
      <c r="F26" s="127">
        <v>0</v>
      </c>
      <c r="G26" s="127">
        <v>0</v>
      </c>
      <c r="H26" s="127">
        <v>0</v>
      </c>
      <c r="I26" s="127">
        <f t="shared" si="9"/>
        <v>1</v>
      </c>
      <c r="J26" s="127"/>
      <c r="K26" s="128">
        <f t="shared" si="16"/>
        <v>0</v>
      </c>
      <c r="L26" s="128">
        <f t="shared" si="10"/>
        <v>100</v>
      </c>
      <c r="M26" s="128">
        <f t="shared" si="11"/>
        <v>0</v>
      </c>
      <c r="N26" s="128">
        <f t="shared" si="12"/>
        <v>0</v>
      </c>
      <c r="O26" s="128">
        <f t="shared" si="13"/>
        <v>0</v>
      </c>
      <c r="P26" s="128">
        <f t="shared" si="14"/>
        <v>0</v>
      </c>
      <c r="Q26" s="128">
        <f t="shared" si="15"/>
        <v>100</v>
      </c>
    </row>
    <row r="27" spans="1:17" ht="34.5" customHeight="1" x14ac:dyDescent="0.2">
      <c r="A27" s="192" t="s">
        <v>224</v>
      </c>
      <c r="B27" s="127">
        <v>2</v>
      </c>
      <c r="C27" s="127">
        <v>2</v>
      </c>
      <c r="D27" s="127">
        <v>0</v>
      </c>
      <c r="E27" s="127">
        <v>0</v>
      </c>
      <c r="F27" s="127">
        <v>0</v>
      </c>
      <c r="G27" s="127">
        <v>0</v>
      </c>
      <c r="H27" s="127">
        <v>0</v>
      </c>
      <c r="I27" s="127">
        <f t="shared" si="9"/>
        <v>2</v>
      </c>
      <c r="J27" s="127"/>
      <c r="K27" s="128">
        <f t="shared" si="16"/>
        <v>100</v>
      </c>
      <c r="L27" s="128">
        <f t="shared" si="10"/>
        <v>0</v>
      </c>
      <c r="M27" s="128">
        <f t="shared" si="11"/>
        <v>0</v>
      </c>
      <c r="N27" s="128">
        <f t="shared" si="12"/>
        <v>0</v>
      </c>
      <c r="O27" s="128">
        <f t="shared" si="13"/>
        <v>0</v>
      </c>
      <c r="P27" s="128">
        <f t="shared" si="14"/>
        <v>0</v>
      </c>
      <c r="Q27" s="128">
        <f t="shared" si="15"/>
        <v>100</v>
      </c>
    </row>
    <row r="28" spans="1:17" ht="34.5" customHeight="1" x14ac:dyDescent="0.2">
      <c r="A28" s="192" t="s">
        <v>225</v>
      </c>
      <c r="B28" s="127">
        <v>2</v>
      </c>
      <c r="C28" s="127">
        <v>0</v>
      </c>
      <c r="D28" s="127">
        <v>0</v>
      </c>
      <c r="E28" s="127">
        <v>0</v>
      </c>
      <c r="F28" s="127">
        <v>2</v>
      </c>
      <c r="G28" s="127">
        <v>0</v>
      </c>
      <c r="H28" s="127">
        <v>0</v>
      </c>
      <c r="I28" s="127">
        <f t="shared" si="9"/>
        <v>2</v>
      </c>
      <c r="J28" s="127"/>
      <c r="K28" s="128">
        <f t="shared" si="16"/>
        <v>0</v>
      </c>
      <c r="L28" s="128">
        <f t="shared" si="10"/>
        <v>0</v>
      </c>
      <c r="M28" s="128">
        <f t="shared" si="11"/>
        <v>0</v>
      </c>
      <c r="N28" s="128">
        <f t="shared" si="12"/>
        <v>100</v>
      </c>
      <c r="O28" s="128">
        <f t="shared" si="13"/>
        <v>0</v>
      </c>
      <c r="P28" s="128">
        <f t="shared" si="14"/>
        <v>0</v>
      </c>
      <c r="Q28" s="128">
        <f t="shared" si="15"/>
        <v>100</v>
      </c>
    </row>
    <row r="29" spans="1:17" ht="34.5" customHeight="1" x14ac:dyDescent="0.2">
      <c r="A29" s="176" t="s">
        <v>227</v>
      </c>
      <c r="B29" s="127">
        <v>1</v>
      </c>
      <c r="C29" s="127">
        <v>0</v>
      </c>
      <c r="D29" s="127">
        <v>0</v>
      </c>
      <c r="E29" s="127">
        <v>0</v>
      </c>
      <c r="F29" s="127">
        <v>1</v>
      </c>
      <c r="G29" s="127">
        <v>0</v>
      </c>
      <c r="H29" s="127">
        <v>0</v>
      </c>
      <c r="I29" s="127">
        <f t="shared" si="9"/>
        <v>1</v>
      </c>
      <c r="J29" s="127"/>
      <c r="K29" s="128">
        <f t="shared" si="16"/>
        <v>0</v>
      </c>
      <c r="L29" s="128">
        <f t="shared" si="10"/>
        <v>0</v>
      </c>
      <c r="M29" s="128">
        <f t="shared" si="11"/>
        <v>0</v>
      </c>
      <c r="N29" s="128">
        <f t="shared" si="12"/>
        <v>100</v>
      </c>
      <c r="O29" s="128">
        <f t="shared" si="13"/>
        <v>0</v>
      </c>
      <c r="P29" s="128">
        <f t="shared" si="14"/>
        <v>0</v>
      </c>
      <c r="Q29" s="128">
        <f t="shared" si="15"/>
        <v>100</v>
      </c>
    </row>
    <row r="30" spans="1:17" ht="34.5" customHeight="1" x14ac:dyDescent="0.2">
      <c r="A30" s="192" t="s">
        <v>253</v>
      </c>
      <c r="B30" s="127">
        <v>1</v>
      </c>
      <c r="C30" s="127">
        <v>0</v>
      </c>
      <c r="D30" s="127">
        <v>1</v>
      </c>
      <c r="E30" s="127">
        <v>0</v>
      </c>
      <c r="F30" s="127">
        <v>0</v>
      </c>
      <c r="G30" s="127">
        <v>0</v>
      </c>
      <c r="H30" s="127">
        <v>0</v>
      </c>
      <c r="I30" s="127">
        <f t="shared" si="9"/>
        <v>1</v>
      </c>
      <c r="J30" s="127"/>
      <c r="K30" s="128">
        <f t="shared" si="16"/>
        <v>0</v>
      </c>
      <c r="L30" s="128">
        <f t="shared" si="10"/>
        <v>100</v>
      </c>
      <c r="M30" s="128">
        <f t="shared" si="11"/>
        <v>0</v>
      </c>
      <c r="N30" s="128">
        <f t="shared" si="12"/>
        <v>0</v>
      </c>
      <c r="O30" s="128">
        <f t="shared" si="13"/>
        <v>0</v>
      </c>
      <c r="P30" s="128">
        <f t="shared" si="14"/>
        <v>0</v>
      </c>
      <c r="Q30" s="128">
        <f t="shared" si="15"/>
        <v>100</v>
      </c>
    </row>
    <row r="31" spans="1:17" ht="39" customHeight="1" x14ac:dyDescent="0.2">
      <c r="A31" s="192" t="s">
        <v>236</v>
      </c>
      <c r="B31" s="127">
        <v>1</v>
      </c>
      <c r="C31" s="127">
        <v>1</v>
      </c>
      <c r="D31" s="127">
        <v>0</v>
      </c>
      <c r="E31" s="127">
        <v>0</v>
      </c>
      <c r="F31" s="127">
        <v>0</v>
      </c>
      <c r="G31" s="127">
        <v>0</v>
      </c>
      <c r="H31" s="127">
        <v>0</v>
      </c>
      <c r="I31" s="127">
        <f t="shared" si="9"/>
        <v>1</v>
      </c>
      <c r="J31" s="127"/>
      <c r="K31" s="128">
        <f t="shared" si="16"/>
        <v>100</v>
      </c>
      <c r="L31" s="128">
        <f t="shared" si="10"/>
        <v>0</v>
      </c>
      <c r="M31" s="128">
        <f t="shared" si="11"/>
        <v>0</v>
      </c>
      <c r="N31" s="128">
        <f t="shared" si="12"/>
        <v>0</v>
      </c>
      <c r="O31" s="128">
        <f t="shared" si="13"/>
        <v>0</v>
      </c>
      <c r="P31" s="128">
        <f t="shared" si="14"/>
        <v>0</v>
      </c>
      <c r="Q31" s="128">
        <f t="shared" si="15"/>
        <v>100</v>
      </c>
    </row>
    <row r="32" spans="1:17" ht="34.5" customHeight="1" x14ac:dyDescent="0.2">
      <c r="A32" s="192" t="s">
        <v>238</v>
      </c>
      <c r="B32" s="127">
        <v>1</v>
      </c>
      <c r="C32" s="127">
        <v>1</v>
      </c>
      <c r="D32" s="127">
        <v>0</v>
      </c>
      <c r="E32" s="127">
        <v>0</v>
      </c>
      <c r="F32" s="127">
        <v>0</v>
      </c>
      <c r="G32" s="127">
        <v>0</v>
      </c>
      <c r="H32" s="127">
        <v>0</v>
      </c>
      <c r="I32" s="127">
        <f t="shared" si="9"/>
        <v>1</v>
      </c>
      <c r="J32" s="127"/>
      <c r="K32" s="128">
        <f t="shared" si="16"/>
        <v>100</v>
      </c>
      <c r="L32" s="128">
        <f t="shared" si="10"/>
        <v>0</v>
      </c>
      <c r="M32" s="128">
        <f t="shared" si="11"/>
        <v>0</v>
      </c>
      <c r="N32" s="128">
        <f t="shared" si="12"/>
        <v>0</v>
      </c>
      <c r="O32" s="128">
        <f t="shared" si="13"/>
        <v>0</v>
      </c>
      <c r="P32" s="128">
        <f t="shared" si="14"/>
        <v>0</v>
      </c>
      <c r="Q32" s="128">
        <f t="shared" si="15"/>
        <v>100</v>
      </c>
    </row>
    <row r="33" spans="1:18" ht="34.5" customHeight="1" x14ac:dyDescent="0.2">
      <c r="A33" s="157" t="s">
        <v>244</v>
      </c>
      <c r="B33" s="157">
        <v>4</v>
      </c>
      <c r="C33" s="157">
        <v>4</v>
      </c>
      <c r="D33" s="157">
        <v>0</v>
      </c>
      <c r="E33" s="157">
        <v>0</v>
      </c>
      <c r="F33" s="157">
        <v>0</v>
      </c>
      <c r="G33" s="157">
        <v>0</v>
      </c>
      <c r="H33" s="157">
        <v>0</v>
      </c>
      <c r="I33" s="157">
        <f t="shared" si="9"/>
        <v>4</v>
      </c>
      <c r="J33" s="157"/>
      <c r="K33" s="182">
        <f t="shared" si="16"/>
        <v>100</v>
      </c>
      <c r="L33" s="182">
        <f t="shared" si="10"/>
        <v>0</v>
      </c>
      <c r="M33" s="182">
        <f t="shared" si="11"/>
        <v>0</v>
      </c>
      <c r="N33" s="182">
        <f t="shared" si="12"/>
        <v>0</v>
      </c>
      <c r="O33" s="182">
        <f t="shared" si="13"/>
        <v>0</v>
      </c>
      <c r="P33" s="182">
        <f t="shared" si="14"/>
        <v>0</v>
      </c>
      <c r="Q33" s="182">
        <f t="shared" si="15"/>
        <v>100</v>
      </c>
    </row>
    <row r="34" spans="1:18" ht="34.5" customHeight="1" thickBot="1" x14ac:dyDescent="0.25">
      <c r="A34" s="202" t="s">
        <v>145</v>
      </c>
      <c r="B34" s="196">
        <f>B5+B6+B7+B8+B9+B10+B11+B12+B13+B14+B24+B25+B26+B27+B28+B29+B30+B31+B32+B33</f>
        <v>1555</v>
      </c>
      <c r="C34" s="196">
        <f t="shared" ref="C34:H34" si="17">C5+C6+C7+C8+C9+C10+C11+C12+C13+C14+C24+C25+C26+C27+C28+C29+C30+C31+C32+C33</f>
        <v>104</v>
      </c>
      <c r="D34" s="196">
        <f t="shared" si="17"/>
        <v>68</v>
      </c>
      <c r="E34" s="196">
        <f t="shared" si="17"/>
        <v>6</v>
      </c>
      <c r="F34" s="196">
        <f t="shared" si="17"/>
        <v>1358</v>
      </c>
      <c r="G34" s="196">
        <f t="shared" si="17"/>
        <v>4</v>
      </c>
      <c r="H34" s="196">
        <f t="shared" si="17"/>
        <v>15</v>
      </c>
      <c r="I34" s="196">
        <f t="shared" si="9"/>
        <v>1555</v>
      </c>
      <c r="J34" s="196">
        <f>SUM(C34:I34)</f>
        <v>3110</v>
      </c>
      <c r="K34" s="195">
        <f>C34/$I34*100</f>
        <v>6.688102893890675</v>
      </c>
      <c r="L34" s="195">
        <f t="shared" si="10"/>
        <v>4.372990353697749</v>
      </c>
      <c r="M34" s="195">
        <f t="shared" si="11"/>
        <v>0.38585209003215432</v>
      </c>
      <c r="N34" s="195">
        <f t="shared" si="12"/>
        <v>87.331189710610929</v>
      </c>
      <c r="O34" s="195">
        <f t="shared" si="13"/>
        <v>0.25723472668810288</v>
      </c>
      <c r="P34" s="195">
        <f t="shared" si="14"/>
        <v>0.96463022508038598</v>
      </c>
      <c r="Q34" s="195">
        <f t="shared" si="15"/>
        <v>100</v>
      </c>
      <c r="R34"/>
    </row>
    <row r="35" spans="1:18" ht="34.5" customHeight="1" thickTop="1" x14ac:dyDescent="0.2">
      <c r="A35" s="169"/>
      <c r="B35" s="134"/>
      <c r="C35" s="134"/>
      <c r="D35" s="134"/>
      <c r="E35" s="134"/>
      <c r="F35" s="134"/>
      <c r="G35" s="134"/>
      <c r="H35" s="134"/>
      <c r="I35" s="134"/>
      <c r="J35" s="134"/>
      <c r="K35" s="179"/>
      <c r="L35" s="179"/>
      <c r="M35" s="179"/>
      <c r="N35" s="179"/>
      <c r="O35" s="179"/>
      <c r="P35" s="179"/>
      <c r="Q35" s="179"/>
    </row>
    <row r="36" spans="1:18" ht="24.75" customHeight="1" x14ac:dyDescent="0.2">
      <c r="A36" s="126"/>
      <c r="B36" s="126"/>
      <c r="Q36" s="2"/>
    </row>
    <row r="37" spans="1:18" ht="34.5" customHeight="1" x14ac:dyDescent="0.2"/>
    <row r="38" spans="1:18" ht="34.5" customHeight="1" x14ac:dyDescent="0.2">
      <c r="A38" s="216" t="s">
        <v>185</v>
      </c>
      <c r="B38" s="216"/>
      <c r="C38" s="216"/>
      <c r="D38" s="216"/>
      <c r="E38" s="216"/>
      <c r="F38" s="216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>
        <v>55</v>
      </c>
    </row>
  </sheetData>
  <mergeCells count="12">
    <mergeCell ref="A38:F38"/>
    <mergeCell ref="A19:F19"/>
    <mergeCell ref="A1:Q1"/>
    <mergeCell ref="A3:A4"/>
    <mergeCell ref="B3:B4"/>
    <mergeCell ref="C3:J3"/>
    <mergeCell ref="K3:Q3"/>
    <mergeCell ref="A20:Q20"/>
    <mergeCell ref="A22:A23"/>
    <mergeCell ref="B22:B23"/>
    <mergeCell ref="C22:J22"/>
    <mergeCell ref="K22:Q22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5"/>
  <sheetViews>
    <sheetView rightToLeft="1" view="pageBreakPreview" topLeftCell="A12" zoomScale="120" zoomScaleSheetLayoutView="120" workbookViewId="0">
      <selection activeCell="Y9" sqref="Y9"/>
    </sheetView>
  </sheetViews>
  <sheetFormatPr defaultColWidth="9.125" defaultRowHeight="14.25" x14ac:dyDescent="0.2"/>
  <cols>
    <col min="1" max="1" width="10.75" style="42" customWidth="1"/>
    <col min="2" max="2" width="9.375" style="42" customWidth="1"/>
    <col min="3" max="6" width="7.375" style="3" customWidth="1"/>
    <col min="7" max="7" width="7.375" style="9" customWidth="1"/>
    <col min="8" max="8" width="5.625" style="12" customWidth="1"/>
    <col min="9" max="9" width="7.375" style="3" customWidth="1"/>
    <col min="10" max="10" width="0.75" style="3" customWidth="1"/>
    <col min="11" max="15" width="8.375" style="3" customWidth="1"/>
    <col min="16" max="16" width="5.375" style="12" customWidth="1"/>
    <col min="17" max="17" width="8.25" style="3" customWidth="1"/>
    <col min="18" max="16384" width="9.125" style="3"/>
  </cols>
  <sheetData>
    <row r="1" spans="1:17" ht="29.25" customHeight="1" x14ac:dyDescent="0.2">
      <c r="A1" s="211" t="s">
        <v>190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7" ht="23.25" customHeight="1" thickBot="1" x14ac:dyDescent="0.25">
      <c r="A2" s="207" t="s">
        <v>273</v>
      </c>
      <c r="B2" s="9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0.75" customHeight="1" thickTop="1" x14ac:dyDescent="0.2">
      <c r="A3" s="217" t="s">
        <v>0</v>
      </c>
      <c r="B3" s="212" t="s">
        <v>183</v>
      </c>
      <c r="C3" s="214" t="s">
        <v>59</v>
      </c>
      <c r="D3" s="214"/>
      <c r="E3" s="214"/>
      <c r="F3" s="214"/>
      <c r="G3" s="214"/>
      <c r="H3" s="214"/>
      <c r="I3" s="214"/>
      <c r="J3" s="215"/>
      <c r="K3" s="214" t="s">
        <v>254</v>
      </c>
      <c r="L3" s="214"/>
      <c r="M3" s="214"/>
      <c r="N3" s="214"/>
      <c r="O3" s="214"/>
      <c r="P3" s="214"/>
      <c r="Q3" s="214"/>
    </row>
    <row r="4" spans="1:17" ht="33.75" customHeight="1" x14ac:dyDescent="0.2">
      <c r="A4" s="218"/>
      <c r="B4" s="213"/>
      <c r="C4" s="135" t="s">
        <v>1</v>
      </c>
      <c r="D4" s="135" t="s">
        <v>2</v>
      </c>
      <c r="E4" s="135" t="s">
        <v>3</v>
      </c>
      <c r="F4" s="135" t="s">
        <v>4</v>
      </c>
      <c r="G4" s="135" t="s">
        <v>5</v>
      </c>
      <c r="H4" s="136" t="s">
        <v>160</v>
      </c>
      <c r="I4" s="135" t="s">
        <v>24</v>
      </c>
      <c r="J4" s="160"/>
      <c r="K4" s="135" t="s">
        <v>1</v>
      </c>
      <c r="L4" s="135" t="s">
        <v>2</v>
      </c>
      <c r="M4" s="135" t="s">
        <v>3</v>
      </c>
      <c r="N4" s="135" t="s">
        <v>4</v>
      </c>
      <c r="O4" s="135" t="s">
        <v>5</v>
      </c>
      <c r="P4" s="136" t="s">
        <v>160</v>
      </c>
      <c r="Q4" s="135" t="s">
        <v>24</v>
      </c>
    </row>
    <row r="5" spans="1:17" ht="23.25" customHeight="1" x14ac:dyDescent="0.2">
      <c r="A5" s="125" t="s">
        <v>7</v>
      </c>
      <c r="B5" s="127">
        <v>114</v>
      </c>
      <c r="C5" s="127">
        <v>5</v>
      </c>
      <c r="D5" s="127">
        <v>4</v>
      </c>
      <c r="E5" s="127">
        <v>0</v>
      </c>
      <c r="F5" s="127">
        <v>101</v>
      </c>
      <c r="G5" s="127">
        <v>0</v>
      </c>
      <c r="H5" s="127">
        <v>4</v>
      </c>
      <c r="I5" s="127">
        <f t="shared" ref="I5:I20" si="0">SUM(C5:H5)</f>
        <v>114</v>
      </c>
      <c r="J5" s="127"/>
      <c r="K5" s="128">
        <f>C5/$I5*100</f>
        <v>4.3859649122807012</v>
      </c>
      <c r="L5" s="128">
        <f t="shared" ref="L5:Q5" si="1">D5/$I5*100</f>
        <v>3.5087719298245612</v>
      </c>
      <c r="M5" s="128">
        <f t="shared" si="1"/>
        <v>0</v>
      </c>
      <c r="N5" s="128">
        <f t="shared" si="1"/>
        <v>88.596491228070178</v>
      </c>
      <c r="O5" s="128">
        <f t="shared" si="1"/>
        <v>0</v>
      </c>
      <c r="P5" s="128">
        <f t="shared" si="1"/>
        <v>3.5087719298245612</v>
      </c>
      <c r="Q5" s="128">
        <f t="shared" si="1"/>
        <v>100</v>
      </c>
    </row>
    <row r="6" spans="1:17" ht="23.25" customHeight="1" x14ac:dyDescent="0.2">
      <c r="A6" s="125" t="s">
        <v>9</v>
      </c>
      <c r="B6" s="127">
        <v>72</v>
      </c>
      <c r="C6" s="127">
        <v>0</v>
      </c>
      <c r="D6" s="127">
        <v>2</v>
      </c>
      <c r="E6" s="127">
        <v>0</v>
      </c>
      <c r="F6" s="127">
        <v>69</v>
      </c>
      <c r="G6" s="127">
        <v>0</v>
      </c>
      <c r="H6" s="127">
        <v>1</v>
      </c>
      <c r="I6" s="127">
        <f t="shared" si="0"/>
        <v>72</v>
      </c>
      <c r="J6" s="127"/>
      <c r="K6" s="128">
        <f t="shared" ref="K6:K20" si="2">C6/$I6*100</f>
        <v>0</v>
      </c>
      <c r="L6" s="128">
        <f t="shared" ref="L6:L20" si="3">D6/$I6*100</f>
        <v>2.7777777777777777</v>
      </c>
      <c r="M6" s="128">
        <f t="shared" ref="M6:M20" si="4">E6/$I6*100</f>
        <v>0</v>
      </c>
      <c r="N6" s="128">
        <f t="shared" ref="N6:N20" si="5">F6/$I6*100</f>
        <v>95.833333333333343</v>
      </c>
      <c r="O6" s="128">
        <f t="shared" ref="O6:O20" si="6">G6/$I6*100</f>
        <v>0</v>
      </c>
      <c r="P6" s="128">
        <f t="shared" ref="P6:P20" si="7">H6/$I6*100</f>
        <v>1.3888888888888888</v>
      </c>
      <c r="Q6" s="128">
        <f t="shared" ref="Q6:Q20" si="8">I6/$I6*100</f>
        <v>100</v>
      </c>
    </row>
    <row r="7" spans="1:17" ht="23.25" customHeight="1" x14ac:dyDescent="0.2">
      <c r="A7" s="125" t="s">
        <v>11</v>
      </c>
      <c r="B7" s="127">
        <v>154</v>
      </c>
      <c r="C7" s="127">
        <v>6</v>
      </c>
      <c r="D7" s="127">
        <v>0</v>
      </c>
      <c r="E7" s="127">
        <v>0</v>
      </c>
      <c r="F7" s="127">
        <v>148</v>
      </c>
      <c r="G7" s="127">
        <v>0</v>
      </c>
      <c r="H7" s="127">
        <v>0</v>
      </c>
      <c r="I7" s="127">
        <f t="shared" si="0"/>
        <v>154</v>
      </c>
      <c r="J7" s="127"/>
      <c r="K7" s="128">
        <f t="shared" si="2"/>
        <v>3.8961038961038961</v>
      </c>
      <c r="L7" s="128">
        <f t="shared" si="3"/>
        <v>0</v>
      </c>
      <c r="M7" s="128">
        <f t="shared" si="4"/>
        <v>0</v>
      </c>
      <c r="N7" s="128">
        <f t="shared" si="5"/>
        <v>96.103896103896105</v>
      </c>
      <c r="O7" s="128">
        <f t="shared" si="6"/>
        <v>0</v>
      </c>
      <c r="P7" s="128">
        <f t="shared" si="7"/>
        <v>0</v>
      </c>
      <c r="Q7" s="128">
        <f t="shared" si="8"/>
        <v>100</v>
      </c>
    </row>
    <row r="8" spans="1:17" ht="23.25" customHeight="1" x14ac:dyDescent="0.2">
      <c r="A8" s="125" t="s">
        <v>12</v>
      </c>
      <c r="B8" s="127">
        <v>63</v>
      </c>
      <c r="C8" s="127">
        <v>4</v>
      </c>
      <c r="D8" s="127">
        <v>1</v>
      </c>
      <c r="E8" s="127">
        <v>0</v>
      </c>
      <c r="F8" s="127">
        <v>57</v>
      </c>
      <c r="G8" s="127">
        <v>0</v>
      </c>
      <c r="H8" s="127">
        <v>1</v>
      </c>
      <c r="I8" s="127">
        <f t="shared" si="0"/>
        <v>63</v>
      </c>
      <c r="J8" s="127"/>
      <c r="K8" s="128">
        <f t="shared" si="2"/>
        <v>6.3492063492063489</v>
      </c>
      <c r="L8" s="128">
        <f t="shared" si="3"/>
        <v>1.5873015873015872</v>
      </c>
      <c r="M8" s="128">
        <f t="shared" si="4"/>
        <v>0</v>
      </c>
      <c r="N8" s="128">
        <f t="shared" si="5"/>
        <v>90.476190476190482</v>
      </c>
      <c r="O8" s="128">
        <f t="shared" si="6"/>
        <v>0</v>
      </c>
      <c r="P8" s="128">
        <f t="shared" si="7"/>
        <v>1.5873015873015872</v>
      </c>
      <c r="Q8" s="128">
        <f t="shared" si="8"/>
        <v>100</v>
      </c>
    </row>
    <row r="9" spans="1:17" ht="23.25" customHeight="1" x14ac:dyDescent="0.2">
      <c r="A9" s="125" t="s">
        <v>13</v>
      </c>
      <c r="B9" s="127">
        <v>447</v>
      </c>
      <c r="C9" s="127">
        <v>32</v>
      </c>
      <c r="D9" s="127">
        <v>37</v>
      </c>
      <c r="E9" s="127">
        <v>6</v>
      </c>
      <c r="F9" s="127">
        <v>366</v>
      </c>
      <c r="G9" s="127">
        <v>2</v>
      </c>
      <c r="H9" s="127">
        <v>4</v>
      </c>
      <c r="I9" s="127">
        <f t="shared" si="0"/>
        <v>447</v>
      </c>
      <c r="J9" s="127"/>
      <c r="K9" s="128">
        <f t="shared" si="2"/>
        <v>7.1588366890380311</v>
      </c>
      <c r="L9" s="128">
        <f t="shared" si="3"/>
        <v>8.2774049217002243</v>
      </c>
      <c r="M9" s="128">
        <f t="shared" si="4"/>
        <v>1.3422818791946309</v>
      </c>
      <c r="N9" s="128">
        <f t="shared" si="5"/>
        <v>81.87919463087249</v>
      </c>
      <c r="O9" s="128">
        <f t="shared" si="6"/>
        <v>0.44742729306487694</v>
      </c>
      <c r="P9" s="128">
        <f t="shared" si="7"/>
        <v>0.89485458612975388</v>
      </c>
      <c r="Q9" s="128">
        <f t="shared" si="8"/>
        <v>100</v>
      </c>
    </row>
    <row r="10" spans="1:17" ht="23.25" customHeight="1" x14ac:dyDescent="0.2">
      <c r="A10" s="125" t="s">
        <v>14</v>
      </c>
      <c r="B10" s="127">
        <v>170</v>
      </c>
      <c r="C10" s="127">
        <v>21</v>
      </c>
      <c r="D10" s="127">
        <v>1</v>
      </c>
      <c r="E10" s="127">
        <v>0</v>
      </c>
      <c r="F10" s="127">
        <v>147</v>
      </c>
      <c r="G10" s="127">
        <v>1</v>
      </c>
      <c r="H10" s="127">
        <v>0</v>
      </c>
      <c r="I10" s="127">
        <f t="shared" si="0"/>
        <v>170</v>
      </c>
      <c r="J10" s="127"/>
      <c r="K10" s="128">
        <f t="shared" si="2"/>
        <v>12.352941176470589</v>
      </c>
      <c r="L10" s="128">
        <f t="shared" si="3"/>
        <v>0.58823529411764708</v>
      </c>
      <c r="M10" s="128">
        <f t="shared" si="4"/>
        <v>0</v>
      </c>
      <c r="N10" s="128">
        <f t="shared" si="5"/>
        <v>86.470588235294116</v>
      </c>
      <c r="O10" s="128">
        <f t="shared" si="6"/>
        <v>0.58823529411764708</v>
      </c>
      <c r="P10" s="128">
        <f t="shared" si="7"/>
        <v>0</v>
      </c>
      <c r="Q10" s="128">
        <f t="shared" si="8"/>
        <v>100</v>
      </c>
    </row>
    <row r="11" spans="1:17" ht="23.25" customHeight="1" x14ac:dyDescent="0.2">
      <c r="A11" s="125" t="s">
        <v>15</v>
      </c>
      <c r="B11" s="127">
        <v>40</v>
      </c>
      <c r="C11" s="127">
        <v>0</v>
      </c>
      <c r="D11" s="127">
        <v>3</v>
      </c>
      <c r="E11" s="127">
        <v>0</v>
      </c>
      <c r="F11" s="127">
        <v>36</v>
      </c>
      <c r="G11" s="127">
        <v>0</v>
      </c>
      <c r="H11" s="127">
        <v>1</v>
      </c>
      <c r="I11" s="127">
        <f t="shared" si="0"/>
        <v>40</v>
      </c>
      <c r="J11" s="127"/>
      <c r="K11" s="128">
        <f t="shared" si="2"/>
        <v>0</v>
      </c>
      <c r="L11" s="128">
        <f t="shared" si="3"/>
        <v>7.5</v>
      </c>
      <c r="M11" s="128">
        <f t="shared" si="4"/>
        <v>0</v>
      </c>
      <c r="N11" s="128">
        <f t="shared" si="5"/>
        <v>90</v>
      </c>
      <c r="O11" s="128">
        <f t="shared" si="6"/>
        <v>0</v>
      </c>
      <c r="P11" s="128">
        <f t="shared" si="7"/>
        <v>2.5</v>
      </c>
      <c r="Q11" s="128">
        <f t="shared" si="8"/>
        <v>100</v>
      </c>
    </row>
    <row r="12" spans="1:17" ht="23.25" customHeight="1" x14ac:dyDescent="0.2">
      <c r="A12" s="125" t="s">
        <v>16</v>
      </c>
      <c r="B12" s="127">
        <v>57</v>
      </c>
      <c r="C12" s="127">
        <v>1</v>
      </c>
      <c r="D12" s="127">
        <v>1</v>
      </c>
      <c r="E12" s="127">
        <v>0</v>
      </c>
      <c r="F12" s="127">
        <v>55</v>
      </c>
      <c r="G12" s="127">
        <v>0</v>
      </c>
      <c r="H12" s="127">
        <v>0</v>
      </c>
      <c r="I12" s="127">
        <f t="shared" si="0"/>
        <v>57</v>
      </c>
      <c r="J12" s="127"/>
      <c r="K12" s="128">
        <f t="shared" si="2"/>
        <v>1.7543859649122806</v>
      </c>
      <c r="L12" s="128">
        <f t="shared" si="3"/>
        <v>1.7543859649122806</v>
      </c>
      <c r="M12" s="128">
        <f t="shared" si="4"/>
        <v>0</v>
      </c>
      <c r="N12" s="128">
        <f t="shared" si="5"/>
        <v>96.491228070175438</v>
      </c>
      <c r="O12" s="128">
        <f t="shared" si="6"/>
        <v>0</v>
      </c>
      <c r="P12" s="128">
        <f t="shared" si="7"/>
        <v>0</v>
      </c>
      <c r="Q12" s="128">
        <f t="shared" si="8"/>
        <v>100</v>
      </c>
    </row>
    <row r="13" spans="1:17" ht="23.25" customHeight="1" x14ac:dyDescent="0.2">
      <c r="A13" s="125" t="s">
        <v>17</v>
      </c>
      <c r="B13" s="127">
        <v>35</v>
      </c>
      <c r="C13" s="127">
        <v>5</v>
      </c>
      <c r="D13" s="127">
        <v>0</v>
      </c>
      <c r="E13" s="127">
        <v>0</v>
      </c>
      <c r="F13" s="127">
        <v>30</v>
      </c>
      <c r="G13" s="127">
        <v>0</v>
      </c>
      <c r="H13" s="127">
        <v>0</v>
      </c>
      <c r="I13" s="127">
        <f t="shared" si="0"/>
        <v>35</v>
      </c>
      <c r="J13" s="127"/>
      <c r="K13" s="128">
        <f t="shared" si="2"/>
        <v>14.285714285714285</v>
      </c>
      <c r="L13" s="128">
        <f t="shared" si="3"/>
        <v>0</v>
      </c>
      <c r="M13" s="128">
        <f t="shared" si="4"/>
        <v>0</v>
      </c>
      <c r="N13" s="128">
        <f t="shared" si="5"/>
        <v>85.714285714285708</v>
      </c>
      <c r="O13" s="128">
        <f t="shared" si="6"/>
        <v>0</v>
      </c>
      <c r="P13" s="128">
        <f t="shared" si="7"/>
        <v>0</v>
      </c>
      <c r="Q13" s="128">
        <f t="shared" si="8"/>
        <v>100</v>
      </c>
    </row>
    <row r="14" spans="1:17" ht="23.25" customHeight="1" x14ac:dyDescent="0.2">
      <c r="A14" s="125" t="s">
        <v>18</v>
      </c>
      <c r="B14" s="127">
        <v>48</v>
      </c>
      <c r="C14" s="127">
        <v>2</v>
      </c>
      <c r="D14" s="127">
        <v>6</v>
      </c>
      <c r="E14" s="127">
        <v>0</v>
      </c>
      <c r="F14" s="127">
        <v>40</v>
      </c>
      <c r="G14" s="127">
        <v>0</v>
      </c>
      <c r="H14" s="127">
        <v>0</v>
      </c>
      <c r="I14" s="127">
        <f t="shared" si="0"/>
        <v>48</v>
      </c>
      <c r="J14" s="127"/>
      <c r="K14" s="128">
        <f t="shared" si="2"/>
        <v>4.1666666666666661</v>
      </c>
      <c r="L14" s="128">
        <f t="shared" si="3"/>
        <v>12.5</v>
      </c>
      <c r="M14" s="128">
        <f t="shared" si="4"/>
        <v>0</v>
      </c>
      <c r="N14" s="128">
        <f t="shared" si="5"/>
        <v>83.333333333333343</v>
      </c>
      <c r="O14" s="128">
        <f t="shared" si="6"/>
        <v>0</v>
      </c>
      <c r="P14" s="128">
        <f t="shared" si="7"/>
        <v>0</v>
      </c>
      <c r="Q14" s="128">
        <f t="shared" si="8"/>
        <v>100</v>
      </c>
    </row>
    <row r="15" spans="1:17" ht="23.25" customHeight="1" x14ac:dyDescent="0.2">
      <c r="A15" s="125" t="s">
        <v>19</v>
      </c>
      <c r="B15" s="127">
        <v>58</v>
      </c>
      <c r="C15" s="127">
        <v>7</v>
      </c>
      <c r="D15" s="127">
        <v>1</v>
      </c>
      <c r="E15" s="127">
        <v>0</v>
      </c>
      <c r="F15" s="127">
        <v>50</v>
      </c>
      <c r="G15" s="127">
        <v>0</v>
      </c>
      <c r="H15" s="127">
        <v>0</v>
      </c>
      <c r="I15" s="127">
        <f t="shared" si="0"/>
        <v>58</v>
      </c>
      <c r="J15" s="127"/>
      <c r="K15" s="128">
        <f t="shared" si="2"/>
        <v>12.068965517241379</v>
      </c>
      <c r="L15" s="128">
        <f t="shared" si="3"/>
        <v>1.7241379310344827</v>
      </c>
      <c r="M15" s="128">
        <f t="shared" si="4"/>
        <v>0</v>
      </c>
      <c r="N15" s="128">
        <f t="shared" si="5"/>
        <v>86.206896551724128</v>
      </c>
      <c r="O15" s="128">
        <f t="shared" si="6"/>
        <v>0</v>
      </c>
      <c r="P15" s="128">
        <f t="shared" si="7"/>
        <v>0</v>
      </c>
      <c r="Q15" s="128">
        <f t="shared" si="8"/>
        <v>100</v>
      </c>
    </row>
    <row r="16" spans="1:17" ht="23.25" customHeight="1" x14ac:dyDescent="0.2">
      <c r="A16" s="125" t="s">
        <v>20</v>
      </c>
      <c r="B16" s="127">
        <v>38</v>
      </c>
      <c r="C16" s="129">
        <v>0</v>
      </c>
      <c r="D16" s="129">
        <v>2</v>
      </c>
      <c r="E16" s="129">
        <v>0</v>
      </c>
      <c r="F16" s="129">
        <v>32</v>
      </c>
      <c r="G16" s="129">
        <v>0</v>
      </c>
      <c r="H16" s="129">
        <v>4</v>
      </c>
      <c r="I16" s="129">
        <f t="shared" si="0"/>
        <v>38</v>
      </c>
      <c r="J16" s="129"/>
      <c r="K16" s="128">
        <f t="shared" si="2"/>
        <v>0</v>
      </c>
      <c r="L16" s="128">
        <f t="shared" si="3"/>
        <v>5.2631578947368416</v>
      </c>
      <c r="M16" s="128">
        <f t="shared" si="4"/>
        <v>0</v>
      </c>
      <c r="N16" s="128">
        <f t="shared" si="5"/>
        <v>84.210526315789465</v>
      </c>
      <c r="O16" s="128">
        <f t="shared" si="6"/>
        <v>0</v>
      </c>
      <c r="P16" s="128">
        <f t="shared" si="7"/>
        <v>10.526315789473683</v>
      </c>
      <c r="Q16" s="128">
        <f t="shared" si="8"/>
        <v>100</v>
      </c>
    </row>
    <row r="17" spans="1:17" ht="23.25" customHeight="1" x14ac:dyDescent="0.2">
      <c r="A17" s="125" t="s">
        <v>21</v>
      </c>
      <c r="B17" s="127">
        <v>80</v>
      </c>
      <c r="C17" s="127">
        <v>1</v>
      </c>
      <c r="D17" s="127">
        <v>7</v>
      </c>
      <c r="E17" s="127">
        <v>0</v>
      </c>
      <c r="F17" s="127">
        <v>72</v>
      </c>
      <c r="G17" s="127">
        <v>0</v>
      </c>
      <c r="H17" s="127">
        <v>0</v>
      </c>
      <c r="I17" s="127">
        <f t="shared" si="0"/>
        <v>80</v>
      </c>
      <c r="J17" s="127"/>
      <c r="K17" s="128">
        <f t="shared" si="2"/>
        <v>1.25</v>
      </c>
      <c r="L17" s="128">
        <f t="shared" si="3"/>
        <v>8.75</v>
      </c>
      <c r="M17" s="128">
        <f t="shared" si="4"/>
        <v>0</v>
      </c>
      <c r="N17" s="128">
        <f t="shared" si="5"/>
        <v>90</v>
      </c>
      <c r="O17" s="128">
        <f t="shared" si="6"/>
        <v>0</v>
      </c>
      <c r="P17" s="128">
        <f t="shared" si="7"/>
        <v>0</v>
      </c>
      <c r="Q17" s="128">
        <f t="shared" si="8"/>
        <v>100</v>
      </c>
    </row>
    <row r="18" spans="1:17" ht="23.25" customHeight="1" x14ac:dyDescent="0.2">
      <c r="A18" s="125" t="s">
        <v>22</v>
      </c>
      <c r="B18" s="127">
        <v>79</v>
      </c>
      <c r="C18" s="127">
        <v>5</v>
      </c>
      <c r="D18" s="127">
        <v>0</v>
      </c>
      <c r="E18" s="127">
        <v>0</v>
      </c>
      <c r="F18" s="127">
        <v>73</v>
      </c>
      <c r="G18" s="127">
        <v>1</v>
      </c>
      <c r="H18" s="127">
        <v>0</v>
      </c>
      <c r="I18" s="127">
        <f t="shared" si="0"/>
        <v>79</v>
      </c>
      <c r="J18" s="127"/>
      <c r="K18" s="128">
        <f t="shared" si="2"/>
        <v>6.3291139240506329</v>
      </c>
      <c r="L18" s="128">
        <f t="shared" si="3"/>
        <v>0</v>
      </c>
      <c r="M18" s="128">
        <f t="shared" si="4"/>
        <v>0</v>
      </c>
      <c r="N18" s="128">
        <f t="shared" si="5"/>
        <v>92.405063291139243</v>
      </c>
      <c r="O18" s="128">
        <f t="shared" si="6"/>
        <v>1.2658227848101267</v>
      </c>
      <c r="P18" s="128">
        <f t="shared" si="7"/>
        <v>0</v>
      </c>
      <c r="Q18" s="128">
        <f t="shared" si="8"/>
        <v>100</v>
      </c>
    </row>
    <row r="19" spans="1:17" ht="23.25" customHeight="1" x14ac:dyDescent="0.2">
      <c r="A19" s="126" t="s">
        <v>23</v>
      </c>
      <c r="B19" s="127">
        <v>100</v>
      </c>
      <c r="C19" s="129">
        <v>15</v>
      </c>
      <c r="D19" s="129">
        <v>3</v>
      </c>
      <c r="E19" s="129">
        <v>0</v>
      </c>
      <c r="F19" s="129">
        <v>82</v>
      </c>
      <c r="G19" s="129">
        <v>0</v>
      </c>
      <c r="H19" s="129">
        <v>0</v>
      </c>
      <c r="I19" s="129">
        <f t="shared" si="0"/>
        <v>100</v>
      </c>
      <c r="J19" s="129"/>
      <c r="K19" s="182">
        <f t="shared" si="2"/>
        <v>15</v>
      </c>
      <c r="L19" s="182">
        <f t="shared" si="3"/>
        <v>3</v>
      </c>
      <c r="M19" s="182">
        <f t="shared" si="4"/>
        <v>0</v>
      </c>
      <c r="N19" s="182">
        <f t="shared" si="5"/>
        <v>82</v>
      </c>
      <c r="O19" s="182">
        <f t="shared" si="6"/>
        <v>0</v>
      </c>
      <c r="P19" s="182">
        <f t="shared" si="7"/>
        <v>0</v>
      </c>
      <c r="Q19" s="182">
        <f t="shared" si="8"/>
        <v>100</v>
      </c>
    </row>
    <row r="20" spans="1:17" ht="33" customHeight="1" thickBot="1" x14ac:dyDescent="0.25">
      <c r="A20" s="193" t="s">
        <v>145</v>
      </c>
      <c r="B20" s="194">
        <f t="shared" ref="B20:H20" si="9">SUM(B5:B19)</f>
        <v>1555</v>
      </c>
      <c r="C20" s="194">
        <f t="shared" si="9"/>
        <v>104</v>
      </c>
      <c r="D20" s="194">
        <f t="shared" si="9"/>
        <v>68</v>
      </c>
      <c r="E20" s="194">
        <f t="shared" si="9"/>
        <v>6</v>
      </c>
      <c r="F20" s="194">
        <f t="shared" si="9"/>
        <v>1358</v>
      </c>
      <c r="G20" s="194">
        <f t="shared" si="9"/>
        <v>4</v>
      </c>
      <c r="H20" s="194">
        <f t="shared" si="9"/>
        <v>15</v>
      </c>
      <c r="I20" s="194">
        <f t="shared" si="0"/>
        <v>1555</v>
      </c>
      <c r="J20" s="194"/>
      <c r="K20" s="195">
        <f t="shared" si="2"/>
        <v>6.688102893890675</v>
      </c>
      <c r="L20" s="195">
        <f t="shared" si="3"/>
        <v>4.372990353697749</v>
      </c>
      <c r="M20" s="195">
        <f t="shared" si="4"/>
        <v>0.38585209003215432</v>
      </c>
      <c r="N20" s="195">
        <f t="shared" si="5"/>
        <v>87.331189710610929</v>
      </c>
      <c r="O20" s="195">
        <f t="shared" si="6"/>
        <v>0.25723472668810288</v>
      </c>
      <c r="P20" s="195">
        <f t="shared" si="7"/>
        <v>0.96463022508038598</v>
      </c>
      <c r="Q20" s="195">
        <f t="shared" si="8"/>
        <v>100</v>
      </c>
    </row>
    <row r="21" spans="1:17" ht="23.25" customHeight="1" thickTop="1" x14ac:dyDescent="0.2">
      <c r="A21" s="126"/>
      <c r="B21" s="126"/>
    </row>
    <row r="22" spans="1:17" s="116" customFormat="1" ht="23.25" customHeight="1" x14ac:dyDescent="0.2">
      <c r="A22" s="126"/>
      <c r="B22" s="126"/>
    </row>
    <row r="23" spans="1:17" s="116" customFormat="1" ht="9" customHeight="1" x14ac:dyDescent="0.2">
      <c r="A23" s="126"/>
      <c r="B23" s="126"/>
    </row>
    <row r="24" spans="1:17" ht="23.25" customHeight="1" x14ac:dyDescent="0.2"/>
    <row r="25" spans="1:17" ht="23.25" customHeight="1" x14ac:dyDescent="0.2">
      <c r="A25" s="216" t="s">
        <v>185</v>
      </c>
      <c r="B25" s="216"/>
      <c r="C25" s="216"/>
      <c r="D25" s="216"/>
      <c r="E25" s="216"/>
      <c r="F25" s="216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>
        <v>56</v>
      </c>
    </row>
  </sheetData>
  <mergeCells count="6">
    <mergeCell ref="A3:A4"/>
    <mergeCell ref="C3:J3"/>
    <mergeCell ref="K3:Q3"/>
    <mergeCell ref="A1:Q1"/>
    <mergeCell ref="A25:F25"/>
    <mergeCell ref="B3:B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4"/>
  <sheetViews>
    <sheetView rightToLeft="1" view="pageBreakPreview" zoomScale="110" zoomScaleSheetLayoutView="110" workbookViewId="0">
      <selection activeCell="A2" sqref="A2"/>
    </sheetView>
  </sheetViews>
  <sheetFormatPr defaultColWidth="9.125" defaultRowHeight="14.25" x14ac:dyDescent="0.2"/>
  <cols>
    <col min="1" max="1" width="11.125" style="3" customWidth="1"/>
    <col min="2" max="2" width="11.125" style="123" customWidth="1"/>
    <col min="3" max="8" width="8.75" style="3" customWidth="1"/>
    <col min="9" max="9" width="0.875" style="10" customWidth="1"/>
    <col min="10" max="13" width="8.75" style="3" customWidth="1"/>
    <col min="14" max="16384" width="9.125" style="3"/>
  </cols>
  <sheetData>
    <row r="1" spans="1:15" ht="30" customHeight="1" x14ac:dyDescent="0.2">
      <c r="A1" s="211" t="s">
        <v>146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15" ht="23.25" customHeight="1" thickBot="1" x14ac:dyDescent="0.25">
      <c r="A2" s="207" t="s">
        <v>274</v>
      </c>
      <c r="B2" s="131"/>
    </row>
    <row r="3" spans="1:15" ht="32.25" customHeight="1" thickTop="1" x14ac:dyDescent="0.2">
      <c r="A3" s="217" t="s">
        <v>0</v>
      </c>
      <c r="B3" s="212" t="s">
        <v>183</v>
      </c>
      <c r="C3" s="214" t="s">
        <v>147</v>
      </c>
      <c r="D3" s="214"/>
      <c r="E3" s="214"/>
      <c r="F3" s="214"/>
      <c r="G3" s="214"/>
      <c r="H3" s="214"/>
      <c r="I3" s="137"/>
      <c r="J3" s="214" t="s">
        <v>151</v>
      </c>
      <c r="K3" s="214"/>
      <c r="L3" s="214"/>
      <c r="M3" s="214"/>
      <c r="N3" s="214"/>
      <c r="O3" s="214"/>
    </row>
    <row r="4" spans="1:15" ht="27" customHeight="1" x14ac:dyDescent="0.2">
      <c r="A4" s="218"/>
      <c r="B4" s="213"/>
      <c r="C4" s="135" t="s">
        <v>25</v>
      </c>
      <c r="D4" s="135" t="s">
        <v>26</v>
      </c>
      <c r="E4" s="135" t="s">
        <v>27</v>
      </c>
      <c r="F4" s="135" t="s">
        <v>28</v>
      </c>
      <c r="G4" s="135" t="s">
        <v>29</v>
      </c>
      <c r="H4" s="135" t="s">
        <v>24</v>
      </c>
      <c r="I4" s="160"/>
      <c r="J4" s="135" t="s">
        <v>25</v>
      </c>
      <c r="K4" s="135" t="s">
        <v>26</v>
      </c>
      <c r="L4" s="135" t="s">
        <v>27</v>
      </c>
      <c r="M4" s="135" t="s">
        <v>28</v>
      </c>
      <c r="N4" s="135" t="s">
        <v>29</v>
      </c>
      <c r="O4" s="135" t="s">
        <v>24</v>
      </c>
    </row>
    <row r="5" spans="1:15" ht="23.25" customHeight="1" x14ac:dyDescent="0.2">
      <c r="A5" s="125" t="s">
        <v>7</v>
      </c>
      <c r="B5" s="127">
        <v>114</v>
      </c>
      <c r="C5" s="127">
        <v>69</v>
      </c>
      <c r="D5" s="127">
        <v>38</v>
      </c>
      <c r="E5" s="127">
        <v>5</v>
      </c>
      <c r="F5" s="127">
        <v>2</v>
      </c>
      <c r="G5" s="127">
        <v>0</v>
      </c>
      <c r="H5" s="127">
        <f t="shared" ref="H5:H19" si="0">SUM(C5:G5)</f>
        <v>114</v>
      </c>
      <c r="I5" s="127"/>
      <c r="J5" s="128">
        <f>C5/$H5*100</f>
        <v>60.526315789473685</v>
      </c>
      <c r="K5" s="128">
        <f t="shared" ref="K5:O5" si="1">D5/$H5*100</f>
        <v>33.333333333333329</v>
      </c>
      <c r="L5" s="128">
        <f t="shared" si="1"/>
        <v>4.3859649122807012</v>
      </c>
      <c r="M5" s="128">
        <f t="shared" si="1"/>
        <v>1.7543859649122806</v>
      </c>
      <c r="N5" s="128">
        <f t="shared" si="1"/>
        <v>0</v>
      </c>
      <c r="O5" s="128">
        <f t="shared" si="1"/>
        <v>100</v>
      </c>
    </row>
    <row r="6" spans="1:15" ht="23.25" customHeight="1" x14ac:dyDescent="0.2">
      <c r="A6" s="125" t="s">
        <v>9</v>
      </c>
      <c r="B6" s="127">
        <v>72</v>
      </c>
      <c r="C6" s="127">
        <v>58</v>
      </c>
      <c r="D6" s="127">
        <v>10</v>
      </c>
      <c r="E6" s="127">
        <v>4</v>
      </c>
      <c r="F6" s="127">
        <v>0</v>
      </c>
      <c r="G6" s="127">
        <v>0</v>
      </c>
      <c r="H6" s="127">
        <f t="shared" si="0"/>
        <v>72</v>
      </c>
      <c r="I6" s="127"/>
      <c r="J6" s="128">
        <f t="shared" ref="J6:J20" si="2">C6/$H6*100</f>
        <v>80.555555555555557</v>
      </c>
      <c r="K6" s="128">
        <f t="shared" ref="K6:K20" si="3">D6/$H6*100</f>
        <v>13.888888888888889</v>
      </c>
      <c r="L6" s="128">
        <f t="shared" ref="L6:L20" si="4">E6/$H6*100</f>
        <v>5.5555555555555554</v>
      </c>
      <c r="M6" s="128">
        <f t="shared" ref="M6:M20" si="5">F6/$H6*100</f>
        <v>0</v>
      </c>
      <c r="N6" s="128">
        <f t="shared" ref="N6:N20" si="6">G6/$H6*100</f>
        <v>0</v>
      </c>
      <c r="O6" s="128">
        <f t="shared" ref="O6:O20" si="7">H6/$H6*100</f>
        <v>100</v>
      </c>
    </row>
    <row r="7" spans="1:15" ht="23.25" customHeight="1" x14ac:dyDescent="0.2">
      <c r="A7" s="125" t="s">
        <v>11</v>
      </c>
      <c r="B7" s="127">
        <v>154</v>
      </c>
      <c r="C7" s="127">
        <v>132</v>
      </c>
      <c r="D7" s="133">
        <v>19</v>
      </c>
      <c r="E7" s="127">
        <v>3</v>
      </c>
      <c r="F7" s="127">
        <v>0</v>
      </c>
      <c r="G7" s="127">
        <v>0</v>
      </c>
      <c r="H7" s="127">
        <f t="shared" si="0"/>
        <v>154</v>
      </c>
      <c r="I7" s="127"/>
      <c r="J7" s="128">
        <f t="shared" si="2"/>
        <v>85.714285714285708</v>
      </c>
      <c r="K7" s="128">
        <f t="shared" si="3"/>
        <v>12.337662337662337</v>
      </c>
      <c r="L7" s="128">
        <f t="shared" si="4"/>
        <v>1.948051948051948</v>
      </c>
      <c r="M7" s="128">
        <f t="shared" si="5"/>
        <v>0</v>
      </c>
      <c r="N7" s="128">
        <f t="shared" si="6"/>
        <v>0</v>
      </c>
      <c r="O7" s="128">
        <f t="shared" si="7"/>
        <v>100</v>
      </c>
    </row>
    <row r="8" spans="1:15" ht="23.25" customHeight="1" x14ac:dyDescent="0.2">
      <c r="A8" s="125" t="s">
        <v>12</v>
      </c>
      <c r="B8" s="127">
        <v>63</v>
      </c>
      <c r="C8" s="127">
        <v>38</v>
      </c>
      <c r="D8" s="127">
        <v>4</v>
      </c>
      <c r="E8" s="127">
        <v>0</v>
      </c>
      <c r="F8" s="127">
        <v>12</v>
      </c>
      <c r="G8" s="127">
        <v>9</v>
      </c>
      <c r="H8" s="127">
        <f t="shared" si="0"/>
        <v>63</v>
      </c>
      <c r="I8" s="127"/>
      <c r="J8" s="128">
        <f t="shared" si="2"/>
        <v>60.317460317460316</v>
      </c>
      <c r="K8" s="128">
        <f t="shared" si="3"/>
        <v>6.3492063492063489</v>
      </c>
      <c r="L8" s="128">
        <f t="shared" si="4"/>
        <v>0</v>
      </c>
      <c r="M8" s="128">
        <f t="shared" si="5"/>
        <v>19.047619047619047</v>
      </c>
      <c r="N8" s="128">
        <f t="shared" si="6"/>
        <v>14.285714285714285</v>
      </c>
      <c r="O8" s="128">
        <f t="shared" si="7"/>
        <v>100</v>
      </c>
    </row>
    <row r="9" spans="1:15" ht="23.25" customHeight="1" x14ac:dyDescent="0.2">
      <c r="A9" s="125" t="s">
        <v>13</v>
      </c>
      <c r="B9" s="127">
        <v>447</v>
      </c>
      <c r="C9" s="127">
        <v>404</v>
      </c>
      <c r="D9" s="127">
        <v>12</v>
      </c>
      <c r="E9" s="127">
        <v>3</v>
      </c>
      <c r="F9" s="127">
        <v>28</v>
      </c>
      <c r="G9" s="127">
        <v>0</v>
      </c>
      <c r="H9" s="127">
        <f t="shared" si="0"/>
        <v>447</v>
      </c>
      <c r="I9" s="127"/>
      <c r="J9" s="128">
        <f t="shared" si="2"/>
        <v>90.380313199105146</v>
      </c>
      <c r="K9" s="128">
        <f t="shared" si="3"/>
        <v>2.6845637583892619</v>
      </c>
      <c r="L9" s="128">
        <f t="shared" si="4"/>
        <v>0.67114093959731547</v>
      </c>
      <c r="M9" s="128">
        <f t="shared" si="5"/>
        <v>6.2639821029082778</v>
      </c>
      <c r="N9" s="128">
        <f t="shared" si="6"/>
        <v>0</v>
      </c>
      <c r="O9" s="128">
        <f t="shared" si="7"/>
        <v>100</v>
      </c>
    </row>
    <row r="10" spans="1:15" ht="23.25" customHeight="1" x14ac:dyDescent="0.2">
      <c r="A10" s="125" t="s">
        <v>14</v>
      </c>
      <c r="B10" s="127">
        <v>170</v>
      </c>
      <c r="C10" s="127">
        <v>88</v>
      </c>
      <c r="D10" s="127">
        <v>60</v>
      </c>
      <c r="E10" s="127">
        <v>8</v>
      </c>
      <c r="F10" s="127">
        <v>14</v>
      </c>
      <c r="G10" s="127">
        <v>0</v>
      </c>
      <c r="H10" s="127">
        <f t="shared" si="0"/>
        <v>170</v>
      </c>
      <c r="I10" s="127"/>
      <c r="J10" s="128">
        <f t="shared" si="2"/>
        <v>51.764705882352949</v>
      </c>
      <c r="K10" s="128">
        <f t="shared" si="3"/>
        <v>35.294117647058826</v>
      </c>
      <c r="L10" s="128">
        <f t="shared" si="4"/>
        <v>4.7058823529411766</v>
      </c>
      <c r="M10" s="128">
        <f t="shared" si="5"/>
        <v>8.235294117647058</v>
      </c>
      <c r="N10" s="128">
        <f t="shared" si="6"/>
        <v>0</v>
      </c>
      <c r="O10" s="128">
        <f t="shared" si="7"/>
        <v>100</v>
      </c>
    </row>
    <row r="11" spans="1:15" ht="23.25" customHeight="1" x14ac:dyDescent="0.2">
      <c r="A11" s="125" t="s">
        <v>15</v>
      </c>
      <c r="B11" s="127">
        <v>40</v>
      </c>
      <c r="C11" s="129">
        <v>33</v>
      </c>
      <c r="D11" s="127">
        <v>5</v>
      </c>
      <c r="E11" s="127">
        <v>1</v>
      </c>
      <c r="F11" s="127">
        <v>1</v>
      </c>
      <c r="G11" s="127">
        <v>0</v>
      </c>
      <c r="H11" s="127">
        <f t="shared" si="0"/>
        <v>40</v>
      </c>
      <c r="I11" s="127"/>
      <c r="J11" s="128">
        <f t="shared" si="2"/>
        <v>82.5</v>
      </c>
      <c r="K11" s="128">
        <f t="shared" si="3"/>
        <v>12.5</v>
      </c>
      <c r="L11" s="128">
        <f t="shared" si="4"/>
        <v>2.5</v>
      </c>
      <c r="M11" s="128">
        <f t="shared" si="5"/>
        <v>2.5</v>
      </c>
      <c r="N11" s="128">
        <f t="shared" si="6"/>
        <v>0</v>
      </c>
      <c r="O11" s="128">
        <f t="shared" si="7"/>
        <v>100</v>
      </c>
    </row>
    <row r="12" spans="1:15" ht="23.25" customHeight="1" x14ac:dyDescent="0.2">
      <c r="A12" s="125" t="s">
        <v>16</v>
      </c>
      <c r="B12" s="127">
        <v>57</v>
      </c>
      <c r="C12" s="127">
        <v>47</v>
      </c>
      <c r="D12" s="127">
        <v>6</v>
      </c>
      <c r="E12" s="127">
        <v>0</v>
      </c>
      <c r="F12" s="127">
        <v>4</v>
      </c>
      <c r="G12" s="127">
        <v>0</v>
      </c>
      <c r="H12" s="127">
        <f t="shared" si="0"/>
        <v>57</v>
      </c>
      <c r="I12" s="127"/>
      <c r="J12" s="128">
        <f t="shared" si="2"/>
        <v>82.456140350877192</v>
      </c>
      <c r="K12" s="128">
        <f t="shared" si="3"/>
        <v>10.526315789473683</v>
      </c>
      <c r="L12" s="128">
        <f t="shared" si="4"/>
        <v>0</v>
      </c>
      <c r="M12" s="128">
        <f t="shared" si="5"/>
        <v>7.0175438596491224</v>
      </c>
      <c r="N12" s="128">
        <f t="shared" si="6"/>
        <v>0</v>
      </c>
      <c r="O12" s="128">
        <f t="shared" si="7"/>
        <v>100</v>
      </c>
    </row>
    <row r="13" spans="1:15" ht="23.25" customHeight="1" x14ac:dyDescent="0.2">
      <c r="A13" s="125" t="s">
        <v>17</v>
      </c>
      <c r="B13" s="127">
        <v>35</v>
      </c>
      <c r="C13" s="127">
        <v>9</v>
      </c>
      <c r="D13" s="127">
        <v>19</v>
      </c>
      <c r="E13" s="127">
        <v>0</v>
      </c>
      <c r="F13" s="127">
        <v>7</v>
      </c>
      <c r="G13" s="127">
        <v>0</v>
      </c>
      <c r="H13" s="127">
        <f t="shared" si="0"/>
        <v>35</v>
      </c>
      <c r="I13" s="127"/>
      <c r="J13" s="128">
        <f t="shared" si="2"/>
        <v>25.714285714285712</v>
      </c>
      <c r="K13" s="128">
        <f t="shared" si="3"/>
        <v>54.285714285714285</v>
      </c>
      <c r="L13" s="128">
        <f t="shared" si="4"/>
        <v>0</v>
      </c>
      <c r="M13" s="128">
        <f t="shared" si="5"/>
        <v>20</v>
      </c>
      <c r="N13" s="128">
        <f t="shared" si="6"/>
        <v>0</v>
      </c>
      <c r="O13" s="128">
        <f t="shared" si="7"/>
        <v>100</v>
      </c>
    </row>
    <row r="14" spans="1:15" ht="23.25" customHeight="1" x14ac:dyDescent="0.2">
      <c r="A14" s="125" t="s">
        <v>18</v>
      </c>
      <c r="B14" s="127">
        <v>48</v>
      </c>
      <c r="C14" s="127">
        <v>34</v>
      </c>
      <c r="D14" s="127">
        <v>8</v>
      </c>
      <c r="E14" s="127">
        <v>0</v>
      </c>
      <c r="F14" s="127">
        <v>3</v>
      </c>
      <c r="G14" s="127">
        <v>3</v>
      </c>
      <c r="H14" s="127">
        <f t="shared" si="0"/>
        <v>48</v>
      </c>
      <c r="I14" s="127"/>
      <c r="J14" s="128">
        <f t="shared" si="2"/>
        <v>70.833333333333343</v>
      </c>
      <c r="K14" s="128">
        <f t="shared" si="3"/>
        <v>16.666666666666664</v>
      </c>
      <c r="L14" s="128">
        <f t="shared" si="4"/>
        <v>0</v>
      </c>
      <c r="M14" s="128">
        <f t="shared" si="5"/>
        <v>6.25</v>
      </c>
      <c r="N14" s="128">
        <f t="shared" si="6"/>
        <v>6.25</v>
      </c>
      <c r="O14" s="128">
        <f t="shared" si="7"/>
        <v>100</v>
      </c>
    </row>
    <row r="15" spans="1:15" ht="23.25" customHeight="1" x14ac:dyDescent="0.2">
      <c r="A15" s="125" t="s">
        <v>19</v>
      </c>
      <c r="B15" s="127">
        <v>58</v>
      </c>
      <c r="C15" s="127">
        <v>11</v>
      </c>
      <c r="D15" s="127">
        <v>47</v>
      </c>
      <c r="E15" s="127">
        <v>0</v>
      </c>
      <c r="F15" s="127">
        <v>0</v>
      </c>
      <c r="G15" s="127">
        <v>0</v>
      </c>
      <c r="H15" s="127">
        <f t="shared" si="0"/>
        <v>58</v>
      </c>
      <c r="I15" s="127"/>
      <c r="J15" s="128">
        <f t="shared" si="2"/>
        <v>18.96551724137931</v>
      </c>
      <c r="K15" s="128">
        <f t="shared" si="3"/>
        <v>81.034482758620683</v>
      </c>
      <c r="L15" s="128">
        <f t="shared" si="4"/>
        <v>0</v>
      </c>
      <c r="M15" s="128">
        <f t="shared" si="5"/>
        <v>0</v>
      </c>
      <c r="N15" s="128">
        <f t="shared" si="6"/>
        <v>0</v>
      </c>
      <c r="O15" s="128">
        <f t="shared" si="7"/>
        <v>100</v>
      </c>
    </row>
    <row r="16" spans="1:15" ht="23.25" customHeight="1" x14ac:dyDescent="0.2">
      <c r="A16" s="125" t="s">
        <v>20</v>
      </c>
      <c r="B16" s="127">
        <v>38</v>
      </c>
      <c r="C16" s="129">
        <v>6</v>
      </c>
      <c r="D16" s="129">
        <v>31</v>
      </c>
      <c r="E16" s="129">
        <v>0</v>
      </c>
      <c r="F16" s="129">
        <v>1</v>
      </c>
      <c r="G16" s="129">
        <v>0</v>
      </c>
      <c r="H16" s="129">
        <f t="shared" si="0"/>
        <v>38</v>
      </c>
      <c r="I16" s="129"/>
      <c r="J16" s="128">
        <f t="shared" si="2"/>
        <v>15.789473684210526</v>
      </c>
      <c r="K16" s="128">
        <f t="shared" si="3"/>
        <v>81.578947368421055</v>
      </c>
      <c r="L16" s="128">
        <f t="shared" si="4"/>
        <v>0</v>
      </c>
      <c r="M16" s="128">
        <f t="shared" si="5"/>
        <v>2.6315789473684208</v>
      </c>
      <c r="N16" s="128">
        <f t="shared" si="6"/>
        <v>0</v>
      </c>
      <c r="O16" s="128">
        <f t="shared" si="7"/>
        <v>100</v>
      </c>
    </row>
    <row r="17" spans="1:17" ht="23.25" customHeight="1" x14ac:dyDescent="0.2">
      <c r="A17" s="125" t="s">
        <v>21</v>
      </c>
      <c r="B17" s="127">
        <v>80</v>
      </c>
      <c r="C17" s="127">
        <v>68</v>
      </c>
      <c r="D17" s="127">
        <v>11</v>
      </c>
      <c r="E17" s="127">
        <v>1</v>
      </c>
      <c r="F17" s="127">
        <v>0</v>
      </c>
      <c r="G17" s="127">
        <v>0</v>
      </c>
      <c r="H17" s="127">
        <f t="shared" si="0"/>
        <v>80</v>
      </c>
      <c r="I17" s="127"/>
      <c r="J17" s="128">
        <f t="shared" si="2"/>
        <v>85</v>
      </c>
      <c r="K17" s="128">
        <f t="shared" si="3"/>
        <v>13.750000000000002</v>
      </c>
      <c r="L17" s="128">
        <f t="shared" si="4"/>
        <v>1.25</v>
      </c>
      <c r="M17" s="128">
        <f t="shared" si="5"/>
        <v>0</v>
      </c>
      <c r="N17" s="128">
        <f t="shared" si="6"/>
        <v>0</v>
      </c>
      <c r="O17" s="128">
        <f t="shared" si="7"/>
        <v>100</v>
      </c>
    </row>
    <row r="18" spans="1:17" ht="23.25" customHeight="1" x14ac:dyDescent="0.2">
      <c r="A18" s="125" t="s">
        <v>22</v>
      </c>
      <c r="B18" s="127">
        <v>79</v>
      </c>
      <c r="C18" s="127">
        <v>74</v>
      </c>
      <c r="D18" s="127">
        <v>4</v>
      </c>
      <c r="E18" s="127">
        <v>0</v>
      </c>
      <c r="F18" s="127">
        <v>1</v>
      </c>
      <c r="G18" s="127">
        <v>0</v>
      </c>
      <c r="H18" s="127">
        <f t="shared" si="0"/>
        <v>79</v>
      </c>
      <c r="I18" s="127"/>
      <c r="J18" s="128">
        <f t="shared" si="2"/>
        <v>93.670886075949369</v>
      </c>
      <c r="K18" s="128">
        <f t="shared" si="3"/>
        <v>5.0632911392405067</v>
      </c>
      <c r="L18" s="128">
        <f t="shared" si="4"/>
        <v>0</v>
      </c>
      <c r="M18" s="128">
        <f t="shared" si="5"/>
        <v>1.2658227848101267</v>
      </c>
      <c r="N18" s="128">
        <f t="shared" si="6"/>
        <v>0</v>
      </c>
      <c r="O18" s="128">
        <f t="shared" si="7"/>
        <v>100</v>
      </c>
    </row>
    <row r="19" spans="1:17" ht="23.25" customHeight="1" x14ac:dyDescent="0.2">
      <c r="A19" s="126" t="s">
        <v>23</v>
      </c>
      <c r="B19" s="157">
        <v>100</v>
      </c>
      <c r="C19" s="129">
        <v>88</v>
      </c>
      <c r="D19" s="129">
        <v>0</v>
      </c>
      <c r="E19" s="129">
        <v>9</v>
      </c>
      <c r="F19" s="129">
        <v>2</v>
      </c>
      <c r="G19" s="129">
        <v>1</v>
      </c>
      <c r="H19" s="129">
        <f t="shared" si="0"/>
        <v>100</v>
      </c>
      <c r="I19" s="129"/>
      <c r="J19" s="182">
        <f t="shared" si="2"/>
        <v>88</v>
      </c>
      <c r="K19" s="182">
        <f t="shared" si="3"/>
        <v>0</v>
      </c>
      <c r="L19" s="182">
        <f t="shared" si="4"/>
        <v>9</v>
      </c>
      <c r="M19" s="182">
        <f t="shared" si="5"/>
        <v>2</v>
      </c>
      <c r="N19" s="182">
        <f t="shared" si="6"/>
        <v>1</v>
      </c>
      <c r="O19" s="182">
        <f t="shared" si="7"/>
        <v>100</v>
      </c>
    </row>
    <row r="20" spans="1:17" ht="33" customHeight="1" thickBot="1" x14ac:dyDescent="0.25">
      <c r="A20" s="193" t="s">
        <v>145</v>
      </c>
      <c r="B20" s="196">
        <f t="shared" ref="B20:H20" si="8">SUM(B5:B19)</f>
        <v>1555</v>
      </c>
      <c r="C20" s="194">
        <f t="shared" si="8"/>
        <v>1159</v>
      </c>
      <c r="D20" s="194">
        <f t="shared" si="8"/>
        <v>274</v>
      </c>
      <c r="E20" s="194">
        <f t="shared" si="8"/>
        <v>34</v>
      </c>
      <c r="F20" s="194">
        <f t="shared" si="8"/>
        <v>75</v>
      </c>
      <c r="G20" s="194">
        <f t="shared" si="8"/>
        <v>13</v>
      </c>
      <c r="H20" s="194">
        <f t="shared" si="8"/>
        <v>1555</v>
      </c>
      <c r="I20" s="194"/>
      <c r="J20" s="195">
        <f t="shared" si="2"/>
        <v>74.533762057877823</v>
      </c>
      <c r="K20" s="195">
        <f t="shared" si="3"/>
        <v>17.620578778135048</v>
      </c>
      <c r="L20" s="195">
        <f t="shared" si="4"/>
        <v>2.1864951768488745</v>
      </c>
      <c r="M20" s="195">
        <f t="shared" si="5"/>
        <v>4.823151125401929</v>
      </c>
      <c r="N20" s="195">
        <f t="shared" si="6"/>
        <v>0.83601286173633438</v>
      </c>
      <c r="O20" s="195">
        <f t="shared" si="7"/>
        <v>100</v>
      </c>
    </row>
    <row r="21" spans="1:17" s="117" customFormat="1" ht="23.25" customHeight="1" thickTop="1" x14ac:dyDescent="0.2">
      <c r="A21" s="7"/>
      <c r="B21" s="7"/>
      <c r="C21" s="24"/>
      <c r="D21" s="24"/>
      <c r="E21" s="24"/>
      <c r="F21" s="24"/>
      <c r="G21" s="24"/>
      <c r="H21" s="24"/>
      <c r="I21" s="24"/>
      <c r="J21" s="25"/>
      <c r="K21" s="25"/>
      <c r="L21" s="25"/>
      <c r="M21" s="25"/>
      <c r="N21" s="25"/>
      <c r="O21" s="25"/>
    </row>
    <row r="22" spans="1:17" s="117" customFormat="1" ht="23.25" customHeight="1" x14ac:dyDescent="0.2">
      <c r="A22" s="7"/>
      <c r="B22" s="7"/>
      <c r="C22" s="24"/>
      <c r="D22" s="24"/>
      <c r="E22" s="24"/>
      <c r="F22" s="24"/>
      <c r="G22" s="24"/>
      <c r="H22" s="24"/>
      <c r="I22" s="24"/>
      <c r="J22" s="25"/>
      <c r="K22" s="25"/>
      <c r="L22" s="25"/>
      <c r="M22" s="25"/>
      <c r="N22" s="25"/>
      <c r="O22" s="25"/>
    </row>
    <row r="23" spans="1:17" ht="16.5" customHeight="1" x14ac:dyDescent="0.2">
      <c r="A23" s="1"/>
      <c r="B23" s="11"/>
    </row>
    <row r="24" spans="1:17" s="123" customFormat="1" ht="23.25" customHeight="1" x14ac:dyDescent="0.2">
      <c r="A24" s="216" t="s">
        <v>185</v>
      </c>
      <c r="B24" s="216"/>
      <c r="C24" s="216"/>
      <c r="D24" s="216"/>
      <c r="E24" s="216"/>
      <c r="F24" s="216"/>
      <c r="G24" s="122"/>
      <c r="H24" s="122"/>
      <c r="I24" s="122"/>
      <c r="J24" s="122"/>
      <c r="K24" s="122"/>
      <c r="L24" s="122"/>
      <c r="M24" s="122"/>
      <c r="N24" s="122"/>
      <c r="O24" s="122">
        <v>57</v>
      </c>
      <c r="P24" s="122"/>
      <c r="Q24" s="122"/>
    </row>
  </sheetData>
  <mergeCells count="6">
    <mergeCell ref="A3:A4"/>
    <mergeCell ref="C3:H3"/>
    <mergeCell ref="J3:O3"/>
    <mergeCell ref="A1:O1"/>
    <mergeCell ref="A24:F24"/>
    <mergeCell ref="B3:B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3"/>
  <sheetViews>
    <sheetView rightToLeft="1" view="pageBreakPreview" topLeftCell="A2" zoomScale="110" zoomScaleSheetLayoutView="110" workbookViewId="0">
      <selection activeCell="A2" sqref="A2"/>
    </sheetView>
  </sheetViews>
  <sheetFormatPr defaultColWidth="9.125" defaultRowHeight="14.25" x14ac:dyDescent="0.2"/>
  <cols>
    <col min="1" max="1" width="14.125" style="3" customWidth="1"/>
    <col min="2" max="2" width="13.125" style="123" customWidth="1"/>
    <col min="3" max="5" width="14.125" style="3" customWidth="1"/>
    <col min="6" max="6" width="0.875" style="3" customWidth="1"/>
    <col min="7" max="9" width="14.125" style="3" customWidth="1"/>
    <col min="10" max="16384" width="9.125" style="3"/>
  </cols>
  <sheetData>
    <row r="1" spans="1:9" ht="27" customHeight="1" x14ac:dyDescent="0.2">
      <c r="A1" s="211" t="s">
        <v>148</v>
      </c>
      <c r="B1" s="211"/>
      <c r="C1" s="211"/>
      <c r="D1" s="211"/>
      <c r="E1" s="211"/>
      <c r="F1" s="211"/>
      <c r="G1" s="211"/>
      <c r="H1" s="211"/>
      <c r="I1" s="211"/>
    </row>
    <row r="2" spans="1:9" ht="25.5" customHeight="1" thickBot="1" x14ac:dyDescent="0.25">
      <c r="A2" s="207" t="s">
        <v>275</v>
      </c>
      <c r="B2" s="95"/>
    </row>
    <row r="3" spans="1:9" ht="33" customHeight="1" thickTop="1" x14ac:dyDescent="0.2">
      <c r="A3" s="217" t="s">
        <v>0</v>
      </c>
      <c r="B3" s="212" t="s">
        <v>183</v>
      </c>
      <c r="C3" s="214" t="s">
        <v>149</v>
      </c>
      <c r="D3" s="214"/>
      <c r="E3" s="214"/>
      <c r="F3" s="137"/>
      <c r="G3" s="219" t="s">
        <v>152</v>
      </c>
      <c r="H3" s="219"/>
      <c r="I3" s="219"/>
    </row>
    <row r="4" spans="1:9" ht="27" customHeight="1" x14ac:dyDescent="0.2">
      <c r="A4" s="218"/>
      <c r="B4" s="213"/>
      <c r="C4" s="135" t="s">
        <v>30</v>
      </c>
      <c r="D4" s="135" t="s">
        <v>31</v>
      </c>
      <c r="E4" s="135" t="s">
        <v>24</v>
      </c>
      <c r="F4" s="160"/>
      <c r="G4" s="135" t="s">
        <v>30</v>
      </c>
      <c r="H4" s="135" t="s">
        <v>31</v>
      </c>
      <c r="I4" s="135" t="s">
        <v>24</v>
      </c>
    </row>
    <row r="5" spans="1:9" ht="24.75" customHeight="1" x14ac:dyDescent="0.2">
      <c r="A5" s="125" t="s">
        <v>7</v>
      </c>
      <c r="B5" s="127">
        <v>114</v>
      </c>
      <c r="C5" s="127">
        <v>60</v>
      </c>
      <c r="D5" s="127">
        <v>54</v>
      </c>
      <c r="E5" s="127">
        <f t="shared" ref="E5:E19" si="0">SUM(C5:D5)</f>
        <v>114</v>
      </c>
      <c r="F5" s="127"/>
      <c r="G5" s="128">
        <f>C5/$E5*100</f>
        <v>52.631578947368418</v>
      </c>
      <c r="H5" s="128">
        <f t="shared" ref="H5:I5" si="1">D5/$E5*100</f>
        <v>47.368421052631575</v>
      </c>
      <c r="I5" s="128">
        <f t="shared" si="1"/>
        <v>100</v>
      </c>
    </row>
    <row r="6" spans="1:9" ht="24.75" customHeight="1" x14ac:dyDescent="0.2">
      <c r="A6" s="125" t="s">
        <v>9</v>
      </c>
      <c r="B6" s="127">
        <v>72</v>
      </c>
      <c r="C6" s="127">
        <v>58</v>
      </c>
      <c r="D6" s="127">
        <v>14</v>
      </c>
      <c r="E6" s="127">
        <f t="shared" si="0"/>
        <v>72</v>
      </c>
      <c r="F6" s="127"/>
      <c r="G6" s="128">
        <f t="shared" ref="G6:G19" si="2">C6/$E6*100</f>
        <v>80.555555555555557</v>
      </c>
      <c r="H6" s="128">
        <f t="shared" ref="H6:H19" si="3">D6/$E6*100</f>
        <v>19.444444444444446</v>
      </c>
      <c r="I6" s="128">
        <f t="shared" ref="I6:I19" si="4">E6/$E6*100</f>
        <v>100</v>
      </c>
    </row>
    <row r="7" spans="1:9" ht="24.75" customHeight="1" x14ac:dyDescent="0.2">
      <c r="A7" s="125" t="s">
        <v>11</v>
      </c>
      <c r="B7" s="127">
        <v>154</v>
      </c>
      <c r="C7" s="127">
        <v>33</v>
      </c>
      <c r="D7" s="133">
        <v>121</v>
      </c>
      <c r="E7" s="127">
        <f t="shared" si="0"/>
        <v>154</v>
      </c>
      <c r="F7" s="127"/>
      <c r="G7" s="128">
        <f t="shared" si="2"/>
        <v>21.428571428571427</v>
      </c>
      <c r="H7" s="128">
        <f t="shared" si="3"/>
        <v>78.571428571428569</v>
      </c>
      <c r="I7" s="128">
        <f t="shared" si="4"/>
        <v>100</v>
      </c>
    </row>
    <row r="8" spans="1:9" ht="24.75" customHeight="1" x14ac:dyDescent="0.2">
      <c r="A8" s="125" t="s">
        <v>12</v>
      </c>
      <c r="B8" s="127">
        <v>63</v>
      </c>
      <c r="C8" s="127">
        <v>35</v>
      </c>
      <c r="D8" s="127">
        <v>28</v>
      </c>
      <c r="E8" s="127">
        <f t="shared" si="0"/>
        <v>63</v>
      </c>
      <c r="F8" s="127"/>
      <c r="G8" s="128">
        <f t="shared" si="2"/>
        <v>55.555555555555557</v>
      </c>
      <c r="H8" s="128">
        <f t="shared" si="3"/>
        <v>44.444444444444443</v>
      </c>
      <c r="I8" s="128">
        <f t="shared" si="4"/>
        <v>100</v>
      </c>
    </row>
    <row r="9" spans="1:9" ht="24.75" customHeight="1" x14ac:dyDescent="0.2">
      <c r="A9" s="125" t="s">
        <v>13</v>
      </c>
      <c r="B9" s="127">
        <v>447</v>
      </c>
      <c r="C9" s="127">
        <v>397</v>
      </c>
      <c r="D9" s="127">
        <v>50</v>
      </c>
      <c r="E9" s="127">
        <f t="shared" si="0"/>
        <v>447</v>
      </c>
      <c r="F9" s="127"/>
      <c r="G9" s="128">
        <f t="shared" si="2"/>
        <v>88.814317673378071</v>
      </c>
      <c r="H9" s="128">
        <f t="shared" si="3"/>
        <v>11.185682326621924</v>
      </c>
      <c r="I9" s="128">
        <f t="shared" si="4"/>
        <v>100</v>
      </c>
    </row>
    <row r="10" spans="1:9" ht="24.75" customHeight="1" x14ac:dyDescent="0.2">
      <c r="A10" s="125" t="s">
        <v>14</v>
      </c>
      <c r="B10" s="127">
        <v>170</v>
      </c>
      <c r="C10" s="127">
        <v>69</v>
      </c>
      <c r="D10" s="127">
        <v>101</v>
      </c>
      <c r="E10" s="127">
        <f t="shared" si="0"/>
        <v>170</v>
      </c>
      <c r="F10" s="127"/>
      <c r="G10" s="128">
        <f t="shared" si="2"/>
        <v>40.588235294117645</v>
      </c>
      <c r="H10" s="128">
        <f t="shared" si="3"/>
        <v>59.411764705882355</v>
      </c>
      <c r="I10" s="128">
        <f t="shared" si="4"/>
        <v>100</v>
      </c>
    </row>
    <row r="11" spans="1:9" ht="24.75" customHeight="1" x14ac:dyDescent="0.2">
      <c r="A11" s="125" t="s">
        <v>15</v>
      </c>
      <c r="B11" s="127">
        <v>40</v>
      </c>
      <c r="C11" s="127">
        <v>14</v>
      </c>
      <c r="D11" s="127">
        <v>26</v>
      </c>
      <c r="E11" s="127">
        <f t="shared" si="0"/>
        <v>40</v>
      </c>
      <c r="F11" s="127"/>
      <c r="G11" s="128">
        <f t="shared" si="2"/>
        <v>35</v>
      </c>
      <c r="H11" s="128">
        <f t="shared" si="3"/>
        <v>65</v>
      </c>
      <c r="I11" s="128">
        <f t="shared" si="4"/>
        <v>100</v>
      </c>
    </row>
    <row r="12" spans="1:9" ht="24.75" customHeight="1" x14ac:dyDescent="0.2">
      <c r="A12" s="125" t="s">
        <v>16</v>
      </c>
      <c r="B12" s="127">
        <v>57</v>
      </c>
      <c r="C12" s="127">
        <v>10</v>
      </c>
      <c r="D12" s="127">
        <v>47</v>
      </c>
      <c r="E12" s="127">
        <f t="shared" si="0"/>
        <v>57</v>
      </c>
      <c r="F12" s="127"/>
      <c r="G12" s="128">
        <f t="shared" si="2"/>
        <v>17.543859649122805</v>
      </c>
      <c r="H12" s="128">
        <f t="shared" si="3"/>
        <v>82.456140350877192</v>
      </c>
      <c r="I12" s="128">
        <f t="shared" si="4"/>
        <v>100</v>
      </c>
    </row>
    <row r="13" spans="1:9" ht="24.75" customHeight="1" x14ac:dyDescent="0.2">
      <c r="A13" s="125" t="s">
        <v>17</v>
      </c>
      <c r="B13" s="127">
        <v>35</v>
      </c>
      <c r="C13" s="127">
        <v>15</v>
      </c>
      <c r="D13" s="127">
        <v>20</v>
      </c>
      <c r="E13" s="127">
        <f t="shared" si="0"/>
        <v>35</v>
      </c>
      <c r="F13" s="127"/>
      <c r="G13" s="128">
        <f t="shared" si="2"/>
        <v>42.857142857142854</v>
      </c>
      <c r="H13" s="128">
        <f t="shared" si="3"/>
        <v>57.142857142857139</v>
      </c>
      <c r="I13" s="128">
        <f t="shared" si="4"/>
        <v>100</v>
      </c>
    </row>
    <row r="14" spans="1:9" ht="24.75" customHeight="1" x14ac:dyDescent="0.2">
      <c r="A14" s="125" t="s">
        <v>18</v>
      </c>
      <c r="B14" s="127">
        <v>48</v>
      </c>
      <c r="C14" s="127">
        <v>30</v>
      </c>
      <c r="D14" s="127">
        <v>18</v>
      </c>
      <c r="E14" s="127">
        <f t="shared" si="0"/>
        <v>48</v>
      </c>
      <c r="F14" s="127"/>
      <c r="G14" s="128">
        <f t="shared" si="2"/>
        <v>62.5</v>
      </c>
      <c r="H14" s="128">
        <f t="shared" si="3"/>
        <v>37.5</v>
      </c>
      <c r="I14" s="128">
        <f t="shared" si="4"/>
        <v>100</v>
      </c>
    </row>
    <row r="15" spans="1:9" ht="24.75" customHeight="1" x14ac:dyDescent="0.2">
      <c r="A15" s="125" t="s">
        <v>19</v>
      </c>
      <c r="B15" s="127">
        <v>58</v>
      </c>
      <c r="C15" s="127">
        <v>12</v>
      </c>
      <c r="D15" s="127">
        <v>46</v>
      </c>
      <c r="E15" s="127">
        <f t="shared" si="0"/>
        <v>58</v>
      </c>
      <c r="F15" s="127"/>
      <c r="G15" s="128">
        <f t="shared" si="2"/>
        <v>20.689655172413794</v>
      </c>
      <c r="H15" s="128">
        <f t="shared" si="3"/>
        <v>79.310344827586206</v>
      </c>
      <c r="I15" s="128">
        <f t="shared" si="4"/>
        <v>100</v>
      </c>
    </row>
    <row r="16" spans="1:9" ht="24.75" customHeight="1" x14ac:dyDescent="0.2">
      <c r="A16" s="125" t="s">
        <v>20</v>
      </c>
      <c r="B16" s="127">
        <v>38</v>
      </c>
      <c r="C16" s="129">
        <v>5</v>
      </c>
      <c r="D16" s="129">
        <v>33</v>
      </c>
      <c r="E16" s="129">
        <f t="shared" si="0"/>
        <v>38</v>
      </c>
      <c r="F16" s="129"/>
      <c r="G16" s="128">
        <f t="shared" si="2"/>
        <v>13.157894736842104</v>
      </c>
      <c r="H16" s="128">
        <f t="shared" si="3"/>
        <v>86.842105263157904</v>
      </c>
      <c r="I16" s="128">
        <f t="shared" si="4"/>
        <v>100</v>
      </c>
    </row>
    <row r="17" spans="1:17" ht="24.75" customHeight="1" x14ac:dyDescent="0.2">
      <c r="A17" s="125" t="s">
        <v>21</v>
      </c>
      <c r="B17" s="127">
        <v>80</v>
      </c>
      <c r="C17" s="127">
        <v>19</v>
      </c>
      <c r="D17" s="127">
        <v>61</v>
      </c>
      <c r="E17" s="127">
        <f t="shared" si="0"/>
        <v>80</v>
      </c>
      <c r="F17" s="127"/>
      <c r="G17" s="128">
        <f t="shared" si="2"/>
        <v>23.75</v>
      </c>
      <c r="H17" s="128">
        <f t="shared" si="3"/>
        <v>76.25</v>
      </c>
      <c r="I17" s="128">
        <f t="shared" si="4"/>
        <v>100</v>
      </c>
    </row>
    <row r="18" spans="1:17" ht="24.75" customHeight="1" x14ac:dyDescent="0.2">
      <c r="A18" s="125" t="s">
        <v>22</v>
      </c>
      <c r="B18" s="127">
        <v>79</v>
      </c>
      <c r="C18" s="127">
        <v>9</v>
      </c>
      <c r="D18" s="127">
        <v>70</v>
      </c>
      <c r="E18" s="127">
        <f t="shared" si="0"/>
        <v>79</v>
      </c>
      <c r="F18" s="127"/>
      <c r="G18" s="128">
        <f t="shared" si="2"/>
        <v>11.39240506329114</v>
      </c>
      <c r="H18" s="128">
        <f t="shared" si="3"/>
        <v>88.60759493670885</v>
      </c>
      <c r="I18" s="128">
        <f t="shared" si="4"/>
        <v>100</v>
      </c>
    </row>
    <row r="19" spans="1:17" ht="24.75" customHeight="1" x14ac:dyDescent="0.2">
      <c r="A19" s="126" t="s">
        <v>23</v>
      </c>
      <c r="B19" s="127">
        <v>100</v>
      </c>
      <c r="C19" s="129">
        <v>66</v>
      </c>
      <c r="D19" s="129">
        <v>34</v>
      </c>
      <c r="E19" s="129">
        <f t="shared" si="0"/>
        <v>100</v>
      </c>
      <c r="F19" s="129"/>
      <c r="G19" s="128">
        <f t="shared" si="2"/>
        <v>66</v>
      </c>
      <c r="H19" s="128">
        <f t="shared" si="3"/>
        <v>34</v>
      </c>
      <c r="I19" s="128">
        <f t="shared" si="4"/>
        <v>100</v>
      </c>
    </row>
    <row r="20" spans="1:17" ht="33.75" customHeight="1" thickBot="1" x14ac:dyDescent="0.25">
      <c r="A20" s="193" t="s">
        <v>145</v>
      </c>
      <c r="B20" s="194">
        <f>SUM(B5:B19)</f>
        <v>1555</v>
      </c>
      <c r="C20" s="194">
        <f>SUM(C5:C19)</f>
        <v>832</v>
      </c>
      <c r="D20" s="194">
        <f>SUM(D5:D19)</f>
        <v>723</v>
      </c>
      <c r="E20" s="194">
        <f>SUM(E5:E19)</f>
        <v>1555</v>
      </c>
      <c r="F20" s="194"/>
      <c r="G20" s="197">
        <f t="shared" ref="G20" si="5">C20/$E20*100</f>
        <v>53.5048231511254</v>
      </c>
      <c r="H20" s="197">
        <f t="shared" ref="H20" si="6">D20/$E20*100</f>
        <v>46.4951768488746</v>
      </c>
      <c r="I20" s="197">
        <f t="shared" ref="I20" si="7">E20/$E20*100</f>
        <v>100</v>
      </c>
    </row>
    <row r="21" spans="1:17" ht="24.75" customHeight="1" thickTop="1" x14ac:dyDescent="0.2">
      <c r="A21" s="124"/>
      <c r="B21" s="183"/>
    </row>
    <row r="22" spans="1:17" s="117" customFormat="1" ht="14.25" customHeight="1" x14ac:dyDescent="0.2">
      <c r="A22" s="11"/>
      <c r="B22" s="11"/>
    </row>
    <row r="23" spans="1:17" s="123" customFormat="1" ht="24.75" customHeight="1" x14ac:dyDescent="0.2">
      <c r="A23" s="216" t="s">
        <v>185</v>
      </c>
      <c r="B23" s="216"/>
      <c r="C23" s="216"/>
      <c r="D23" s="216"/>
      <c r="E23" s="216"/>
      <c r="F23" s="216"/>
      <c r="G23" s="122"/>
      <c r="H23" s="122"/>
      <c r="I23" s="122">
        <v>58</v>
      </c>
      <c r="J23" s="122"/>
      <c r="K23" s="122"/>
      <c r="L23" s="122"/>
      <c r="M23" s="122"/>
      <c r="N23" s="122"/>
      <c r="O23" s="122"/>
      <c r="P23" s="122"/>
      <c r="Q23" s="122"/>
    </row>
  </sheetData>
  <mergeCells count="6">
    <mergeCell ref="A23:F23"/>
    <mergeCell ref="G3:I3"/>
    <mergeCell ref="A1:I1"/>
    <mergeCell ref="A3:A4"/>
    <mergeCell ref="C3:E3"/>
    <mergeCell ref="B3:B4"/>
  </mergeCells>
  <printOptions horizontalCentered="1"/>
  <pageMargins left="0.511811023622047" right="0.511811023622047" top="0.59055118110236204" bottom="0.196850393700787" header="0.31496062992126" footer="0.31496062992126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3"/>
  <sheetViews>
    <sheetView rightToLeft="1" view="pageBreakPreview" zoomScale="110" zoomScaleSheetLayoutView="110" workbookViewId="0">
      <selection activeCell="U13" sqref="T13:U13"/>
    </sheetView>
  </sheetViews>
  <sheetFormatPr defaultRowHeight="14.25" x14ac:dyDescent="0.2"/>
  <cols>
    <col min="1" max="1" width="13" style="13" customWidth="1"/>
    <col min="2" max="2" width="8.125" style="13" customWidth="1"/>
    <col min="3" max="3" width="8" style="13" customWidth="1"/>
    <col min="4" max="4" width="11.75" style="13" customWidth="1"/>
    <col min="5" max="5" width="11.75" style="123" customWidth="1"/>
    <col min="6" max="6" width="9.125" style="13" customWidth="1"/>
    <col min="7" max="7" width="1.25" style="13" customWidth="1"/>
    <col min="8" max="8" width="8.25" style="13" customWidth="1"/>
    <col min="9" max="9" width="8.375" style="13" customWidth="1"/>
    <col min="10" max="10" width="12.125" style="13" customWidth="1"/>
    <col min="11" max="11" width="11.75" style="123" customWidth="1"/>
    <col min="12" max="12" width="9.375" style="123" customWidth="1"/>
    <col min="13" max="13" width="11.75" style="13" customWidth="1"/>
    <col min="14" max="256" width="9.125" style="13"/>
    <col min="257" max="257" width="13" style="13" customWidth="1"/>
    <col min="258" max="261" width="11.75" style="13" customWidth="1"/>
    <col min="262" max="262" width="1.25" style="13" customWidth="1"/>
    <col min="263" max="263" width="11.875" style="13" customWidth="1"/>
    <col min="264" max="266" width="11.75" style="13" customWidth="1"/>
    <col min="267" max="512" width="9.125" style="13"/>
    <col min="513" max="513" width="13" style="13" customWidth="1"/>
    <col min="514" max="517" width="11.75" style="13" customWidth="1"/>
    <col min="518" max="518" width="1.25" style="13" customWidth="1"/>
    <col min="519" max="519" width="11.875" style="13" customWidth="1"/>
    <col min="520" max="522" width="11.75" style="13" customWidth="1"/>
    <col min="523" max="768" width="9.125" style="13"/>
    <col min="769" max="769" width="13" style="13" customWidth="1"/>
    <col min="770" max="773" width="11.75" style="13" customWidth="1"/>
    <col min="774" max="774" width="1.25" style="13" customWidth="1"/>
    <col min="775" max="775" width="11.875" style="13" customWidth="1"/>
    <col min="776" max="778" width="11.75" style="13" customWidth="1"/>
    <col min="779" max="1024" width="9.125" style="13"/>
    <col min="1025" max="1025" width="13" style="13" customWidth="1"/>
    <col min="1026" max="1029" width="11.75" style="13" customWidth="1"/>
    <col min="1030" max="1030" width="1.25" style="13" customWidth="1"/>
    <col min="1031" max="1031" width="11.875" style="13" customWidth="1"/>
    <col min="1032" max="1034" width="11.75" style="13" customWidth="1"/>
    <col min="1035" max="1280" width="9.125" style="13"/>
    <col min="1281" max="1281" width="13" style="13" customWidth="1"/>
    <col min="1282" max="1285" width="11.75" style="13" customWidth="1"/>
    <col min="1286" max="1286" width="1.25" style="13" customWidth="1"/>
    <col min="1287" max="1287" width="11.875" style="13" customWidth="1"/>
    <col min="1288" max="1290" width="11.75" style="13" customWidth="1"/>
    <col min="1291" max="1536" width="9.125" style="13"/>
    <col min="1537" max="1537" width="13" style="13" customWidth="1"/>
    <col min="1538" max="1541" width="11.75" style="13" customWidth="1"/>
    <col min="1542" max="1542" width="1.25" style="13" customWidth="1"/>
    <col min="1543" max="1543" width="11.875" style="13" customWidth="1"/>
    <col min="1544" max="1546" width="11.75" style="13" customWidth="1"/>
    <col min="1547" max="1792" width="9.125" style="13"/>
    <col min="1793" max="1793" width="13" style="13" customWidth="1"/>
    <col min="1794" max="1797" width="11.75" style="13" customWidth="1"/>
    <col min="1798" max="1798" width="1.25" style="13" customWidth="1"/>
    <col min="1799" max="1799" width="11.875" style="13" customWidth="1"/>
    <col min="1800" max="1802" width="11.75" style="13" customWidth="1"/>
    <col min="1803" max="2048" width="9.125" style="13"/>
    <col min="2049" max="2049" width="13" style="13" customWidth="1"/>
    <col min="2050" max="2053" width="11.75" style="13" customWidth="1"/>
    <col min="2054" max="2054" width="1.25" style="13" customWidth="1"/>
    <col min="2055" max="2055" width="11.875" style="13" customWidth="1"/>
    <col min="2056" max="2058" width="11.75" style="13" customWidth="1"/>
    <col min="2059" max="2304" width="9.125" style="13"/>
    <col min="2305" max="2305" width="13" style="13" customWidth="1"/>
    <col min="2306" max="2309" width="11.75" style="13" customWidth="1"/>
    <col min="2310" max="2310" width="1.25" style="13" customWidth="1"/>
    <col min="2311" max="2311" width="11.875" style="13" customWidth="1"/>
    <col min="2312" max="2314" width="11.75" style="13" customWidth="1"/>
    <col min="2315" max="2560" width="9.125" style="13"/>
    <col min="2561" max="2561" width="13" style="13" customWidth="1"/>
    <col min="2562" max="2565" width="11.75" style="13" customWidth="1"/>
    <col min="2566" max="2566" width="1.25" style="13" customWidth="1"/>
    <col min="2567" max="2567" width="11.875" style="13" customWidth="1"/>
    <col min="2568" max="2570" width="11.75" style="13" customWidth="1"/>
    <col min="2571" max="2816" width="9.125" style="13"/>
    <col min="2817" max="2817" width="13" style="13" customWidth="1"/>
    <col min="2818" max="2821" width="11.75" style="13" customWidth="1"/>
    <col min="2822" max="2822" width="1.25" style="13" customWidth="1"/>
    <col min="2823" max="2823" width="11.875" style="13" customWidth="1"/>
    <col min="2824" max="2826" width="11.75" style="13" customWidth="1"/>
    <col min="2827" max="3072" width="9.125" style="13"/>
    <col min="3073" max="3073" width="13" style="13" customWidth="1"/>
    <col min="3074" max="3077" width="11.75" style="13" customWidth="1"/>
    <col min="3078" max="3078" width="1.25" style="13" customWidth="1"/>
    <col min="3079" max="3079" width="11.875" style="13" customWidth="1"/>
    <col min="3080" max="3082" width="11.75" style="13" customWidth="1"/>
    <col min="3083" max="3328" width="9.125" style="13"/>
    <col min="3329" max="3329" width="13" style="13" customWidth="1"/>
    <col min="3330" max="3333" width="11.75" style="13" customWidth="1"/>
    <col min="3334" max="3334" width="1.25" style="13" customWidth="1"/>
    <col min="3335" max="3335" width="11.875" style="13" customWidth="1"/>
    <col min="3336" max="3338" width="11.75" style="13" customWidth="1"/>
    <col min="3339" max="3584" width="9.125" style="13"/>
    <col min="3585" max="3585" width="13" style="13" customWidth="1"/>
    <col min="3586" max="3589" width="11.75" style="13" customWidth="1"/>
    <col min="3590" max="3590" width="1.25" style="13" customWidth="1"/>
    <col min="3591" max="3591" width="11.875" style="13" customWidth="1"/>
    <col min="3592" max="3594" width="11.75" style="13" customWidth="1"/>
    <col min="3595" max="3840" width="9.125" style="13"/>
    <col min="3841" max="3841" width="13" style="13" customWidth="1"/>
    <col min="3842" max="3845" width="11.75" style="13" customWidth="1"/>
    <col min="3846" max="3846" width="1.25" style="13" customWidth="1"/>
    <col min="3847" max="3847" width="11.875" style="13" customWidth="1"/>
    <col min="3848" max="3850" width="11.75" style="13" customWidth="1"/>
    <col min="3851" max="4096" width="9.125" style="13"/>
    <col min="4097" max="4097" width="13" style="13" customWidth="1"/>
    <col min="4098" max="4101" width="11.75" style="13" customWidth="1"/>
    <col min="4102" max="4102" width="1.25" style="13" customWidth="1"/>
    <col min="4103" max="4103" width="11.875" style="13" customWidth="1"/>
    <col min="4104" max="4106" width="11.75" style="13" customWidth="1"/>
    <col min="4107" max="4352" width="9.125" style="13"/>
    <col min="4353" max="4353" width="13" style="13" customWidth="1"/>
    <col min="4354" max="4357" width="11.75" style="13" customWidth="1"/>
    <col min="4358" max="4358" width="1.25" style="13" customWidth="1"/>
    <col min="4359" max="4359" width="11.875" style="13" customWidth="1"/>
    <col min="4360" max="4362" width="11.75" style="13" customWidth="1"/>
    <col min="4363" max="4608" width="9.125" style="13"/>
    <col min="4609" max="4609" width="13" style="13" customWidth="1"/>
    <col min="4610" max="4613" width="11.75" style="13" customWidth="1"/>
    <col min="4614" max="4614" width="1.25" style="13" customWidth="1"/>
    <col min="4615" max="4615" width="11.875" style="13" customWidth="1"/>
    <col min="4616" max="4618" width="11.75" style="13" customWidth="1"/>
    <col min="4619" max="4864" width="9.125" style="13"/>
    <col min="4865" max="4865" width="13" style="13" customWidth="1"/>
    <col min="4866" max="4869" width="11.75" style="13" customWidth="1"/>
    <col min="4870" max="4870" width="1.25" style="13" customWidth="1"/>
    <col min="4871" max="4871" width="11.875" style="13" customWidth="1"/>
    <col min="4872" max="4874" width="11.75" style="13" customWidth="1"/>
    <col min="4875" max="5120" width="9.125" style="13"/>
    <col min="5121" max="5121" width="13" style="13" customWidth="1"/>
    <col min="5122" max="5125" width="11.75" style="13" customWidth="1"/>
    <col min="5126" max="5126" width="1.25" style="13" customWidth="1"/>
    <col min="5127" max="5127" width="11.875" style="13" customWidth="1"/>
    <col min="5128" max="5130" width="11.75" style="13" customWidth="1"/>
    <col min="5131" max="5376" width="9.125" style="13"/>
    <col min="5377" max="5377" width="13" style="13" customWidth="1"/>
    <col min="5378" max="5381" width="11.75" style="13" customWidth="1"/>
    <col min="5382" max="5382" width="1.25" style="13" customWidth="1"/>
    <col min="5383" max="5383" width="11.875" style="13" customWidth="1"/>
    <col min="5384" max="5386" width="11.75" style="13" customWidth="1"/>
    <col min="5387" max="5632" width="9.125" style="13"/>
    <col min="5633" max="5633" width="13" style="13" customWidth="1"/>
    <col min="5634" max="5637" width="11.75" style="13" customWidth="1"/>
    <col min="5638" max="5638" width="1.25" style="13" customWidth="1"/>
    <col min="5639" max="5639" width="11.875" style="13" customWidth="1"/>
    <col min="5640" max="5642" width="11.75" style="13" customWidth="1"/>
    <col min="5643" max="5888" width="9.125" style="13"/>
    <col min="5889" max="5889" width="13" style="13" customWidth="1"/>
    <col min="5890" max="5893" width="11.75" style="13" customWidth="1"/>
    <col min="5894" max="5894" width="1.25" style="13" customWidth="1"/>
    <col min="5895" max="5895" width="11.875" style="13" customWidth="1"/>
    <col min="5896" max="5898" width="11.75" style="13" customWidth="1"/>
    <col min="5899" max="6144" width="9.125" style="13"/>
    <col min="6145" max="6145" width="13" style="13" customWidth="1"/>
    <col min="6146" max="6149" width="11.75" style="13" customWidth="1"/>
    <col min="6150" max="6150" width="1.25" style="13" customWidth="1"/>
    <col min="6151" max="6151" width="11.875" style="13" customWidth="1"/>
    <col min="6152" max="6154" width="11.75" style="13" customWidth="1"/>
    <col min="6155" max="6400" width="9.125" style="13"/>
    <col min="6401" max="6401" width="13" style="13" customWidth="1"/>
    <col min="6402" max="6405" width="11.75" style="13" customWidth="1"/>
    <col min="6406" max="6406" width="1.25" style="13" customWidth="1"/>
    <col min="6407" max="6407" width="11.875" style="13" customWidth="1"/>
    <col min="6408" max="6410" width="11.75" style="13" customWidth="1"/>
    <col min="6411" max="6656" width="9.125" style="13"/>
    <col min="6657" max="6657" width="13" style="13" customWidth="1"/>
    <col min="6658" max="6661" width="11.75" style="13" customWidth="1"/>
    <col min="6662" max="6662" width="1.25" style="13" customWidth="1"/>
    <col min="6663" max="6663" width="11.875" style="13" customWidth="1"/>
    <col min="6664" max="6666" width="11.75" style="13" customWidth="1"/>
    <col min="6667" max="6912" width="9.125" style="13"/>
    <col min="6913" max="6913" width="13" style="13" customWidth="1"/>
    <col min="6914" max="6917" width="11.75" style="13" customWidth="1"/>
    <col min="6918" max="6918" width="1.25" style="13" customWidth="1"/>
    <col min="6919" max="6919" width="11.875" style="13" customWidth="1"/>
    <col min="6920" max="6922" width="11.75" style="13" customWidth="1"/>
    <col min="6923" max="7168" width="9.125" style="13"/>
    <col min="7169" max="7169" width="13" style="13" customWidth="1"/>
    <col min="7170" max="7173" width="11.75" style="13" customWidth="1"/>
    <col min="7174" max="7174" width="1.25" style="13" customWidth="1"/>
    <col min="7175" max="7175" width="11.875" style="13" customWidth="1"/>
    <col min="7176" max="7178" width="11.75" style="13" customWidth="1"/>
    <col min="7179" max="7424" width="9.125" style="13"/>
    <col min="7425" max="7425" width="13" style="13" customWidth="1"/>
    <col min="7426" max="7429" width="11.75" style="13" customWidth="1"/>
    <col min="7430" max="7430" width="1.25" style="13" customWidth="1"/>
    <col min="7431" max="7431" width="11.875" style="13" customWidth="1"/>
    <col min="7432" max="7434" width="11.75" style="13" customWidth="1"/>
    <col min="7435" max="7680" width="9.125" style="13"/>
    <col min="7681" max="7681" width="13" style="13" customWidth="1"/>
    <col min="7682" max="7685" width="11.75" style="13" customWidth="1"/>
    <col min="7686" max="7686" width="1.25" style="13" customWidth="1"/>
    <col min="7687" max="7687" width="11.875" style="13" customWidth="1"/>
    <col min="7688" max="7690" width="11.75" style="13" customWidth="1"/>
    <col min="7691" max="7936" width="9.125" style="13"/>
    <col min="7937" max="7937" width="13" style="13" customWidth="1"/>
    <col min="7938" max="7941" width="11.75" style="13" customWidth="1"/>
    <col min="7942" max="7942" width="1.25" style="13" customWidth="1"/>
    <col min="7943" max="7943" width="11.875" style="13" customWidth="1"/>
    <col min="7944" max="7946" width="11.75" style="13" customWidth="1"/>
    <col min="7947" max="8192" width="9.125" style="13"/>
    <col min="8193" max="8193" width="13" style="13" customWidth="1"/>
    <col min="8194" max="8197" width="11.75" style="13" customWidth="1"/>
    <col min="8198" max="8198" width="1.25" style="13" customWidth="1"/>
    <col min="8199" max="8199" width="11.875" style="13" customWidth="1"/>
    <col min="8200" max="8202" width="11.75" style="13" customWidth="1"/>
    <col min="8203" max="8448" width="9.125" style="13"/>
    <col min="8449" max="8449" width="13" style="13" customWidth="1"/>
    <col min="8450" max="8453" width="11.75" style="13" customWidth="1"/>
    <col min="8454" max="8454" width="1.25" style="13" customWidth="1"/>
    <col min="8455" max="8455" width="11.875" style="13" customWidth="1"/>
    <col min="8456" max="8458" width="11.75" style="13" customWidth="1"/>
    <col min="8459" max="8704" width="9.125" style="13"/>
    <col min="8705" max="8705" width="13" style="13" customWidth="1"/>
    <col min="8706" max="8709" width="11.75" style="13" customWidth="1"/>
    <col min="8710" max="8710" width="1.25" style="13" customWidth="1"/>
    <col min="8711" max="8711" width="11.875" style="13" customWidth="1"/>
    <col min="8712" max="8714" width="11.75" style="13" customWidth="1"/>
    <col min="8715" max="8960" width="9.125" style="13"/>
    <col min="8961" max="8961" width="13" style="13" customWidth="1"/>
    <col min="8962" max="8965" width="11.75" style="13" customWidth="1"/>
    <col min="8966" max="8966" width="1.25" style="13" customWidth="1"/>
    <col min="8967" max="8967" width="11.875" style="13" customWidth="1"/>
    <col min="8968" max="8970" width="11.75" style="13" customWidth="1"/>
    <col min="8971" max="9216" width="9.125" style="13"/>
    <col min="9217" max="9217" width="13" style="13" customWidth="1"/>
    <col min="9218" max="9221" width="11.75" style="13" customWidth="1"/>
    <col min="9222" max="9222" width="1.25" style="13" customWidth="1"/>
    <col min="9223" max="9223" width="11.875" style="13" customWidth="1"/>
    <col min="9224" max="9226" width="11.75" style="13" customWidth="1"/>
    <col min="9227" max="9472" width="9.125" style="13"/>
    <col min="9473" max="9473" width="13" style="13" customWidth="1"/>
    <col min="9474" max="9477" width="11.75" style="13" customWidth="1"/>
    <col min="9478" max="9478" width="1.25" style="13" customWidth="1"/>
    <col min="9479" max="9479" width="11.875" style="13" customWidth="1"/>
    <col min="9480" max="9482" width="11.75" style="13" customWidth="1"/>
    <col min="9483" max="9728" width="9.125" style="13"/>
    <col min="9729" max="9729" width="13" style="13" customWidth="1"/>
    <col min="9730" max="9733" width="11.75" style="13" customWidth="1"/>
    <col min="9734" max="9734" width="1.25" style="13" customWidth="1"/>
    <col min="9735" max="9735" width="11.875" style="13" customWidth="1"/>
    <col min="9736" max="9738" width="11.75" style="13" customWidth="1"/>
    <col min="9739" max="9984" width="9.125" style="13"/>
    <col min="9985" max="9985" width="13" style="13" customWidth="1"/>
    <col min="9986" max="9989" width="11.75" style="13" customWidth="1"/>
    <col min="9990" max="9990" width="1.25" style="13" customWidth="1"/>
    <col min="9991" max="9991" width="11.875" style="13" customWidth="1"/>
    <col min="9992" max="9994" width="11.75" style="13" customWidth="1"/>
    <col min="9995" max="10240" width="9.125" style="13"/>
    <col min="10241" max="10241" width="13" style="13" customWidth="1"/>
    <col min="10242" max="10245" width="11.75" style="13" customWidth="1"/>
    <col min="10246" max="10246" width="1.25" style="13" customWidth="1"/>
    <col min="10247" max="10247" width="11.875" style="13" customWidth="1"/>
    <col min="10248" max="10250" width="11.75" style="13" customWidth="1"/>
    <col min="10251" max="10496" width="9.125" style="13"/>
    <col min="10497" max="10497" width="13" style="13" customWidth="1"/>
    <col min="10498" max="10501" width="11.75" style="13" customWidth="1"/>
    <col min="10502" max="10502" width="1.25" style="13" customWidth="1"/>
    <col min="10503" max="10503" width="11.875" style="13" customWidth="1"/>
    <col min="10504" max="10506" width="11.75" style="13" customWidth="1"/>
    <col min="10507" max="10752" width="9.125" style="13"/>
    <col min="10753" max="10753" width="13" style="13" customWidth="1"/>
    <col min="10754" max="10757" width="11.75" style="13" customWidth="1"/>
    <col min="10758" max="10758" width="1.25" style="13" customWidth="1"/>
    <col min="10759" max="10759" width="11.875" style="13" customWidth="1"/>
    <col min="10760" max="10762" width="11.75" style="13" customWidth="1"/>
    <col min="10763" max="11008" width="9.125" style="13"/>
    <col min="11009" max="11009" width="13" style="13" customWidth="1"/>
    <col min="11010" max="11013" width="11.75" style="13" customWidth="1"/>
    <col min="11014" max="11014" width="1.25" style="13" customWidth="1"/>
    <col min="11015" max="11015" width="11.875" style="13" customWidth="1"/>
    <col min="11016" max="11018" width="11.75" style="13" customWidth="1"/>
    <col min="11019" max="11264" width="9.125" style="13"/>
    <col min="11265" max="11265" width="13" style="13" customWidth="1"/>
    <col min="11266" max="11269" width="11.75" style="13" customWidth="1"/>
    <col min="11270" max="11270" width="1.25" style="13" customWidth="1"/>
    <col min="11271" max="11271" width="11.875" style="13" customWidth="1"/>
    <col min="11272" max="11274" width="11.75" style="13" customWidth="1"/>
    <col min="11275" max="11520" width="9.125" style="13"/>
    <col min="11521" max="11521" width="13" style="13" customWidth="1"/>
    <col min="11522" max="11525" width="11.75" style="13" customWidth="1"/>
    <col min="11526" max="11526" width="1.25" style="13" customWidth="1"/>
    <col min="11527" max="11527" width="11.875" style="13" customWidth="1"/>
    <col min="11528" max="11530" width="11.75" style="13" customWidth="1"/>
    <col min="11531" max="11776" width="9.125" style="13"/>
    <col min="11777" max="11777" width="13" style="13" customWidth="1"/>
    <col min="11778" max="11781" width="11.75" style="13" customWidth="1"/>
    <col min="11782" max="11782" width="1.25" style="13" customWidth="1"/>
    <col min="11783" max="11783" width="11.875" style="13" customWidth="1"/>
    <col min="11784" max="11786" width="11.75" style="13" customWidth="1"/>
    <col min="11787" max="12032" width="9.125" style="13"/>
    <col min="12033" max="12033" width="13" style="13" customWidth="1"/>
    <col min="12034" max="12037" width="11.75" style="13" customWidth="1"/>
    <col min="12038" max="12038" width="1.25" style="13" customWidth="1"/>
    <col min="12039" max="12039" width="11.875" style="13" customWidth="1"/>
    <col min="12040" max="12042" width="11.75" style="13" customWidth="1"/>
    <col min="12043" max="12288" width="9.125" style="13"/>
    <col min="12289" max="12289" width="13" style="13" customWidth="1"/>
    <col min="12290" max="12293" width="11.75" style="13" customWidth="1"/>
    <col min="12294" max="12294" width="1.25" style="13" customWidth="1"/>
    <col min="12295" max="12295" width="11.875" style="13" customWidth="1"/>
    <col min="12296" max="12298" width="11.75" style="13" customWidth="1"/>
    <col min="12299" max="12544" width="9.125" style="13"/>
    <col min="12545" max="12545" width="13" style="13" customWidth="1"/>
    <col min="12546" max="12549" width="11.75" style="13" customWidth="1"/>
    <col min="12550" max="12550" width="1.25" style="13" customWidth="1"/>
    <col min="12551" max="12551" width="11.875" style="13" customWidth="1"/>
    <col min="12552" max="12554" width="11.75" style="13" customWidth="1"/>
    <col min="12555" max="12800" width="9.125" style="13"/>
    <col min="12801" max="12801" width="13" style="13" customWidth="1"/>
    <col min="12802" max="12805" width="11.75" style="13" customWidth="1"/>
    <col min="12806" max="12806" width="1.25" style="13" customWidth="1"/>
    <col min="12807" max="12807" width="11.875" style="13" customWidth="1"/>
    <col min="12808" max="12810" width="11.75" style="13" customWidth="1"/>
    <col min="12811" max="13056" width="9.125" style="13"/>
    <col min="13057" max="13057" width="13" style="13" customWidth="1"/>
    <col min="13058" max="13061" width="11.75" style="13" customWidth="1"/>
    <col min="13062" max="13062" width="1.25" style="13" customWidth="1"/>
    <col min="13063" max="13063" width="11.875" style="13" customWidth="1"/>
    <col min="13064" max="13066" width="11.75" style="13" customWidth="1"/>
    <col min="13067" max="13312" width="9.125" style="13"/>
    <col min="13313" max="13313" width="13" style="13" customWidth="1"/>
    <col min="13314" max="13317" width="11.75" style="13" customWidth="1"/>
    <col min="13318" max="13318" width="1.25" style="13" customWidth="1"/>
    <col min="13319" max="13319" width="11.875" style="13" customWidth="1"/>
    <col min="13320" max="13322" width="11.75" style="13" customWidth="1"/>
    <col min="13323" max="13568" width="9.125" style="13"/>
    <col min="13569" max="13569" width="13" style="13" customWidth="1"/>
    <col min="13570" max="13573" width="11.75" style="13" customWidth="1"/>
    <col min="13574" max="13574" width="1.25" style="13" customWidth="1"/>
    <col min="13575" max="13575" width="11.875" style="13" customWidth="1"/>
    <col min="13576" max="13578" width="11.75" style="13" customWidth="1"/>
    <col min="13579" max="13824" width="9.125" style="13"/>
    <col min="13825" max="13825" width="13" style="13" customWidth="1"/>
    <col min="13826" max="13829" width="11.75" style="13" customWidth="1"/>
    <col min="13830" max="13830" width="1.25" style="13" customWidth="1"/>
    <col min="13831" max="13831" width="11.875" style="13" customWidth="1"/>
    <col min="13832" max="13834" width="11.75" style="13" customWidth="1"/>
    <col min="13835" max="14080" width="9.125" style="13"/>
    <col min="14081" max="14081" width="13" style="13" customWidth="1"/>
    <col min="14082" max="14085" width="11.75" style="13" customWidth="1"/>
    <col min="14086" max="14086" width="1.25" style="13" customWidth="1"/>
    <col min="14087" max="14087" width="11.875" style="13" customWidth="1"/>
    <col min="14088" max="14090" width="11.75" style="13" customWidth="1"/>
    <col min="14091" max="14336" width="9.125" style="13"/>
    <col min="14337" max="14337" width="13" style="13" customWidth="1"/>
    <col min="14338" max="14341" width="11.75" style="13" customWidth="1"/>
    <col min="14342" max="14342" width="1.25" style="13" customWidth="1"/>
    <col min="14343" max="14343" width="11.875" style="13" customWidth="1"/>
    <col min="14344" max="14346" width="11.75" style="13" customWidth="1"/>
    <col min="14347" max="14592" width="9.125" style="13"/>
    <col min="14593" max="14593" width="13" style="13" customWidth="1"/>
    <col min="14594" max="14597" width="11.75" style="13" customWidth="1"/>
    <col min="14598" max="14598" width="1.25" style="13" customWidth="1"/>
    <col min="14599" max="14599" width="11.875" style="13" customWidth="1"/>
    <col min="14600" max="14602" width="11.75" style="13" customWidth="1"/>
    <col min="14603" max="14848" width="9.125" style="13"/>
    <col min="14849" max="14849" width="13" style="13" customWidth="1"/>
    <col min="14850" max="14853" width="11.75" style="13" customWidth="1"/>
    <col min="14854" max="14854" width="1.25" style="13" customWidth="1"/>
    <col min="14855" max="14855" width="11.875" style="13" customWidth="1"/>
    <col min="14856" max="14858" width="11.75" style="13" customWidth="1"/>
    <col min="14859" max="15104" width="9.125" style="13"/>
    <col min="15105" max="15105" width="13" style="13" customWidth="1"/>
    <col min="15106" max="15109" width="11.75" style="13" customWidth="1"/>
    <col min="15110" max="15110" width="1.25" style="13" customWidth="1"/>
    <col min="15111" max="15111" width="11.875" style="13" customWidth="1"/>
    <col min="15112" max="15114" width="11.75" style="13" customWidth="1"/>
    <col min="15115" max="15360" width="9.125" style="13"/>
    <col min="15361" max="15361" width="13" style="13" customWidth="1"/>
    <col min="15362" max="15365" width="11.75" style="13" customWidth="1"/>
    <col min="15366" max="15366" width="1.25" style="13" customWidth="1"/>
    <col min="15367" max="15367" width="11.875" style="13" customWidth="1"/>
    <col min="15368" max="15370" width="11.75" style="13" customWidth="1"/>
    <col min="15371" max="15616" width="9.125" style="13"/>
    <col min="15617" max="15617" width="13" style="13" customWidth="1"/>
    <col min="15618" max="15621" width="11.75" style="13" customWidth="1"/>
    <col min="15622" max="15622" width="1.25" style="13" customWidth="1"/>
    <col min="15623" max="15623" width="11.875" style="13" customWidth="1"/>
    <col min="15624" max="15626" width="11.75" style="13" customWidth="1"/>
    <col min="15627" max="15872" width="9.125" style="13"/>
    <col min="15873" max="15873" width="13" style="13" customWidth="1"/>
    <col min="15874" max="15877" width="11.75" style="13" customWidth="1"/>
    <col min="15878" max="15878" width="1.25" style="13" customWidth="1"/>
    <col min="15879" max="15879" width="11.875" style="13" customWidth="1"/>
    <col min="15880" max="15882" width="11.75" style="13" customWidth="1"/>
    <col min="15883" max="16128" width="9.125" style="13"/>
    <col min="16129" max="16129" width="13" style="13" customWidth="1"/>
    <col min="16130" max="16133" width="11.75" style="13" customWidth="1"/>
    <col min="16134" max="16134" width="1.25" style="13" customWidth="1"/>
    <col min="16135" max="16135" width="11.875" style="13" customWidth="1"/>
    <col min="16136" max="16138" width="11.75" style="13" customWidth="1"/>
    <col min="16139" max="16384" width="9.125" style="13"/>
  </cols>
  <sheetData>
    <row r="1" spans="1:13" ht="29.25" customHeight="1" x14ac:dyDescent="0.2">
      <c r="A1" s="211" t="s">
        <v>141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3" ht="25.5" customHeight="1" thickBot="1" x14ac:dyDescent="0.25">
      <c r="A2" s="220" t="s">
        <v>276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7.75" customHeight="1" thickTop="1" x14ac:dyDescent="0.2">
      <c r="A3" s="217" t="s">
        <v>0</v>
      </c>
      <c r="B3" s="214" t="s">
        <v>130</v>
      </c>
      <c r="C3" s="214"/>
      <c r="D3" s="214"/>
      <c r="E3" s="214"/>
      <c r="F3" s="214"/>
      <c r="G3" s="137"/>
      <c r="H3" s="214" t="s">
        <v>153</v>
      </c>
      <c r="I3" s="214"/>
      <c r="J3" s="214"/>
      <c r="K3" s="214"/>
      <c r="L3" s="214"/>
      <c r="M3" s="212" t="s">
        <v>150</v>
      </c>
    </row>
    <row r="4" spans="1:13" ht="33" customHeight="1" x14ac:dyDescent="0.2">
      <c r="A4" s="218"/>
      <c r="B4" s="156" t="s">
        <v>131</v>
      </c>
      <c r="C4" s="158" t="s">
        <v>132</v>
      </c>
      <c r="D4" s="158" t="s">
        <v>155</v>
      </c>
      <c r="E4" s="161" t="s">
        <v>133</v>
      </c>
      <c r="F4" s="144" t="s">
        <v>24</v>
      </c>
      <c r="G4" s="160"/>
      <c r="H4" s="156" t="s">
        <v>131</v>
      </c>
      <c r="I4" s="158" t="s">
        <v>132</v>
      </c>
      <c r="J4" s="158" t="s">
        <v>155</v>
      </c>
      <c r="K4" s="161" t="s">
        <v>133</v>
      </c>
      <c r="L4" s="161" t="s">
        <v>24</v>
      </c>
      <c r="M4" s="221"/>
    </row>
    <row r="5" spans="1:13" ht="24.75" customHeight="1" x14ac:dyDescent="0.2">
      <c r="A5" s="155" t="s">
        <v>7</v>
      </c>
      <c r="B5" s="142">
        <v>114</v>
      </c>
      <c r="C5" s="142">
        <v>0</v>
      </c>
      <c r="D5" s="142">
        <v>17</v>
      </c>
      <c r="E5" s="127">
        <v>0</v>
      </c>
      <c r="F5" s="142">
        <f t="shared" ref="F5:F20" si="0">SUM(B5:E5)</f>
        <v>131</v>
      </c>
      <c r="G5" s="142"/>
      <c r="H5" s="153">
        <f>B5/$F5*100</f>
        <v>87.022900763358777</v>
      </c>
      <c r="I5" s="153">
        <f t="shared" ref="I5:L5" si="1">C5/$F5*100</f>
        <v>0</v>
      </c>
      <c r="J5" s="153">
        <f t="shared" si="1"/>
        <v>12.977099236641221</v>
      </c>
      <c r="K5" s="153">
        <f t="shared" si="1"/>
        <v>0</v>
      </c>
      <c r="L5" s="153">
        <f t="shared" si="1"/>
        <v>100</v>
      </c>
      <c r="M5" s="153">
        <v>214.68421052631587</v>
      </c>
    </row>
    <row r="6" spans="1:13" ht="24.75" customHeight="1" x14ac:dyDescent="0.2">
      <c r="A6" s="155" t="s">
        <v>9</v>
      </c>
      <c r="B6" s="142">
        <v>72</v>
      </c>
      <c r="C6" s="142">
        <v>1</v>
      </c>
      <c r="D6" s="142">
        <v>5</v>
      </c>
      <c r="E6" s="127">
        <v>7</v>
      </c>
      <c r="F6" s="142">
        <f t="shared" si="0"/>
        <v>85</v>
      </c>
      <c r="G6" s="142"/>
      <c r="H6" s="153">
        <f t="shared" ref="H6:H20" si="2">B6/$F6*100</f>
        <v>84.705882352941174</v>
      </c>
      <c r="I6" s="153">
        <f t="shared" ref="I6:I20" si="3">C6/$F6*100</f>
        <v>1.1764705882352942</v>
      </c>
      <c r="J6" s="153">
        <f t="shared" ref="J6:J20" si="4">D6/$F6*100</f>
        <v>5.8823529411764701</v>
      </c>
      <c r="K6" s="153">
        <f t="shared" ref="K6:K20" si="5">E6/$F6*100</f>
        <v>8.235294117647058</v>
      </c>
      <c r="L6" s="153">
        <f t="shared" ref="L6:L20" si="6">F6/$F6*100</f>
        <v>100</v>
      </c>
      <c r="M6" s="153">
        <v>278.54166666666663</v>
      </c>
    </row>
    <row r="7" spans="1:13" ht="24.75" customHeight="1" x14ac:dyDescent="0.2">
      <c r="A7" s="155" t="s">
        <v>11</v>
      </c>
      <c r="B7" s="142">
        <v>154</v>
      </c>
      <c r="C7" s="154">
        <v>3</v>
      </c>
      <c r="D7" s="142">
        <v>4</v>
      </c>
      <c r="E7" s="127">
        <v>0</v>
      </c>
      <c r="F7" s="142">
        <f t="shared" si="0"/>
        <v>161</v>
      </c>
      <c r="G7" s="142"/>
      <c r="H7" s="153">
        <f t="shared" si="2"/>
        <v>95.652173913043484</v>
      </c>
      <c r="I7" s="153">
        <f t="shared" si="3"/>
        <v>1.8633540372670807</v>
      </c>
      <c r="J7" s="153">
        <f t="shared" si="4"/>
        <v>2.4844720496894408</v>
      </c>
      <c r="K7" s="153">
        <f t="shared" si="5"/>
        <v>0</v>
      </c>
      <c r="L7" s="153">
        <f t="shared" si="6"/>
        <v>100</v>
      </c>
      <c r="M7" s="153">
        <v>264.12987012987008</v>
      </c>
    </row>
    <row r="8" spans="1:13" ht="24.75" customHeight="1" x14ac:dyDescent="0.2">
      <c r="A8" s="155" t="s">
        <v>12</v>
      </c>
      <c r="B8" s="142">
        <v>63</v>
      </c>
      <c r="C8" s="142">
        <v>0</v>
      </c>
      <c r="D8" s="142">
        <v>3</v>
      </c>
      <c r="E8" s="127">
        <v>0</v>
      </c>
      <c r="F8" s="142">
        <f t="shared" si="0"/>
        <v>66</v>
      </c>
      <c r="G8" s="142"/>
      <c r="H8" s="153">
        <f t="shared" si="2"/>
        <v>95.454545454545453</v>
      </c>
      <c r="I8" s="153">
        <f t="shared" si="3"/>
        <v>0</v>
      </c>
      <c r="J8" s="153">
        <f t="shared" si="4"/>
        <v>4.5454545454545459</v>
      </c>
      <c r="K8" s="153">
        <f t="shared" si="5"/>
        <v>0</v>
      </c>
      <c r="L8" s="153">
        <f t="shared" si="6"/>
        <v>100</v>
      </c>
      <c r="M8" s="153">
        <v>240.03174603174602</v>
      </c>
    </row>
    <row r="9" spans="1:13" ht="24.75" customHeight="1" x14ac:dyDescent="0.2">
      <c r="A9" s="155" t="s">
        <v>13</v>
      </c>
      <c r="B9" s="142">
        <v>447</v>
      </c>
      <c r="C9" s="142">
        <v>10</v>
      </c>
      <c r="D9" s="142">
        <v>24</v>
      </c>
      <c r="E9" s="127">
        <v>10</v>
      </c>
      <c r="F9" s="142">
        <f t="shared" si="0"/>
        <v>491</v>
      </c>
      <c r="G9" s="142"/>
      <c r="H9" s="153">
        <f t="shared" si="2"/>
        <v>91.038696537678206</v>
      </c>
      <c r="I9" s="153">
        <f t="shared" si="3"/>
        <v>2.0366598778004072</v>
      </c>
      <c r="J9" s="153">
        <f t="shared" si="4"/>
        <v>4.887983706720977</v>
      </c>
      <c r="K9" s="153">
        <f t="shared" si="5"/>
        <v>2.0366598778004072</v>
      </c>
      <c r="L9" s="153">
        <f t="shared" si="6"/>
        <v>100</v>
      </c>
      <c r="M9" s="153">
        <v>266.66741071428578</v>
      </c>
    </row>
    <row r="10" spans="1:13" ht="24.75" customHeight="1" x14ac:dyDescent="0.2">
      <c r="A10" s="155" t="s">
        <v>14</v>
      </c>
      <c r="B10" s="142">
        <v>170</v>
      </c>
      <c r="C10" s="142">
        <v>4</v>
      </c>
      <c r="D10" s="142">
        <v>6</v>
      </c>
      <c r="E10" s="127">
        <v>3</v>
      </c>
      <c r="F10" s="142">
        <f t="shared" si="0"/>
        <v>183</v>
      </c>
      <c r="G10" s="142"/>
      <c r="H10" s="153">
        <f t="shared" si="2"/>
        <v>92.896174863387984</v>
      </c>
      <c r="I10" s="153">
        <f t="shared" si="3"/>
        <v>2.1857923497267762</v>
      </c>
      <c r="J10" s="153">
        <f t="shared" si="4"/>
        <v>3.278688524590164</v>
      </c>
      <c r="K10" s="153">
        <f t="shared" si="5"/>
        <v>1.639344262295082</v>
      </c>
      <c r="L10" s="153">
        <f t="shared" si="6"/>
        <v>100</v>
      </c>
      <c r="M10" s="153">
        <v>258.31547619047592</v>
      </c>
    </row>
    <row r="11" spans="1:13" ht="24.75" customHeight="1" x14ac:dyDescent="0.2">
      <c r="A11" s="155" t="s">
        <v>15</v>
      </c>
      <c r="B11" s="142">
        <v>40</v>
      </c>
      <c r="C11" s="142">
        <v>1</v>
      </c>
      <c r="D11" s="142">
        <v>4</v>
      </c>
      <c r="E11" s="127">
        <v>1</v>
      </c>
      <c r="F11" s="142">
        <f t="shared" si="0"/>
        <v>46</v>
      </c>
      <c r="G11" s="142"/>
      <c r="H11" s="153">
        <f t="shared" si="2"/>
        <v>86.956521739130437</v>
      </c>
      <c r="I11" s="153">
        <f t="shared" si="3"/>
        <v>2.1739130434782608</v>
      </c>
      <c r="J11" s="153">
        <f t="shared" si="4"/>
        <v>8.695652173913043</v>
      </c>
      <c r="K11" s="153">
        <f t="shared" si="5"/>
        <v>2.1739130434782608</v>
      </c>
      <c r="L11" s="153">
        <f t="shared" si="6"/>
        <v>100</v>
      </c>
      <c r="M11" s="153">
        <v>256.2</v>
      </c>
    </row>
    <row r="12" spans="1:13" ht="24.75" customHeight="1" x14ac:dyDescent="0.2">
      <c r="A12" s="155" t="s">
        <v>16</v>
      </c>
      <c r="B12" s="142">
        <v>57</v>
      </c>
      <c r="C12" s="142">
        <v>0</v>
      </c>
      <c r="D12" s="142">
        <v>0</v>
      </c>
      <c r="E12" s="127">
        <v>0</v>
      </c>
      <c r="F12" s="142">
        <f t="shared" si="0"/>
        <v>57</v>
      </c>
      <c r="G12" s="142"/>
      <c r="H12" s="153">
        <f t="shared" si="2"/>
        <v>100</v>
      </c>
      <c r="I12" s="153">
        <f t="shared" si="3"/>
        <v>0</v>
      </c>
      <c r="J12" s="153">
        <f t="shared" si="4"/>
        <v>0</v>
      </c>
      <c r="K12" s="153">
        <f t="shared" si="5"/>
        <v>0</v>
      </c>
      <c r="L12" s="153">
        <f t="shared" si="6"/>
        <v>100</v>
      </c>
      <c r="M12" s="153">
        <v>285.38596491228077</v>
      </c>
    </row>
    <row r="13" spans="1:13" ht="24.75" customHeight="1" x14ac:dyDescent="0.2">
      <c r="A13" s="155" t="s">
        <v>17</v>
      </c>
      <c r="B13" s="142">
        <v>35</v>
      </c>
      <c r="C13" s="142">
        <v>2</v>
      </c>
      <c r="D13" s="142">
        <v>7</v>
      </c>
      <c r="E13" s="127">
        <v>1</v>
      </c>
      <c r="F13" s="142">
        <f t="shared" si="0"/>
        <v>45</v>
      </c>
      <c r="G13" s="142"/>
      <c r="H13" s="153">
        <f t="shared" si="2"/>
        <v>77.777777777777786</v>
      </c>
      <c r="I13" s="153">
        <f t="shared" si="3"/>
        <v>4.4444444444444446</v>
      </c>
      <c r="J13" s="153">
        <f t="shared" si="4"/>
        <v>15.555555555555555</v>
      </c>
      <c r="K13" s="153">
        <f t="shared" si="5"/>
        <v>2.2222222222222223</v>
      </c>
      <c r="L13" s="153">
        <f t="shared" si="6"/>
        <v>100</v>
      </c>
      <c r="M13" s="153">
        <v>216.4</v>
      </c>
    </row>
    <row r="14" spans="1:13" ht="24.75" customHeight="1" x14ac:dyDescent="0.2">
      <c r="A14" s="155" t="s">
        <v>18</v>
      </c>
      <c r="B14" s="142">
        <v>48</v>
      </c>
      <c r="C14" s="142">
        <v>0</v>
      </c>
      <c r="D14" s="142">
        <v>0</v>
      </c>
      <c r="E14" s="127">
        <v>0</v>
      </c>
      <c r="F14" s="142">
        <f t="shared" si="0"/>
        <v>48</v>
      </c>
      <c r="G14" s="142"/>
      <c r="H14" s="153">
        <f t="shared" si="2"/>
        <v>100</v>
      </c>
      <c r="I14" s="153">
        <f t="shared" si="3"/>
        <v>0</v>
      </c>
      <c r="J14" s="153">
        <f t="shared" si="4"/>
        <v>0</v>
      </c>
      <c r="K14" s="153">
        <f t="shared" si="5"/>
        <v>0</v>
      </c>
      <c r="L14" s="153">
        <f t="shared" si="6"/>
        <v>100</v>
      </c>
      <c r="M14" s="153">
        <v>260.75</v>
      </c>
    </row>
    <row r="15" spans="1:13" ht="24.75" customHeight="1" x14ac:dyDescent="0.2">
      <c r="A15" s="155" t="s">
        <v>19</v>
      </c>
      <c r="B15" s="142">
        <v>58</v>
      </c>
      <c r="C15" s="142">
        <v>2</v>
      </c>
      <c r="D15" s="142">
        <v>0</v>
      </c>
      <c r="E15" s="127">
        <v>0</v>
      </c>
      <c r="F15" s="142">
        <f t="shared" si="0"/>
        <v>60</v>
      </c>
      <c r="G15" s="142"/>
      <c r="H15" s="153">
        <f t="shared" si="2"/>
        <v>96.666666666666671</v>
      </c>
      <c r="I15" s="153">
        <f t="shared" si="3"/>
        <v>3.3333333333333335</v>
      </c>
      <c r="J15" s="153">
        <f t="shared" si="4"/>
        <v>0</v>
      </c>
      <c r="K15" s="153">
        <f t="shared" si="5"/>
        <v>0</v>
      </c>
      <c r="L15" s="153">
        <f t="shared" si="6"/>
        <v>100</v>
      </c>
      <c r="M15" s="153">
        <v>264.17241379310337</v>
      </c>
    </row>
    <row r="16" spans="1:13" ht="24.75" customHeight="1" x14ac:dyDescent="0.2">
      <c r="A16" s="155" t="s">
        <v>20</v>
      </c>
      <c r="B16" s="129">
        <v>38</v>
      </c>
      <c r="C16" s="129">
        <v>0</v>
      </c>
      <c r="D16" s="129">
        <v>1</v>
      </c>
      <c r="E16" s="129">
        <v>0</v>
      </c>
      <c r="F16" s="129">
        <f t="shared" si="0"/>
        <v>39</v>
      </c>
      <c r="G16" s="129"/>
      <c r="H16" s="153">
        <f t="shared" si="2"/>
        <v>97.435897435897431</v>
      </c>
      <c r="I16" s="153">
        <f t="shared" si="3"/>
        <v>0</v>
      </c>
      <c r="J16" s="153">
        <f t="shared" si="4"/>
        <v>2.5641025641025639</v>
      </c>
      <c r="K16" s="153">
        <f t="shared" si="5"/>
        <v>0</v>
      </c>
      <c r="L16" s="153">
        <f t="shared" si="6"/>
        <v>100</v>
      </c>
      <c r="M16" s="130">
        <v>280.63157894736844</v>
      </c>
    </row>
    <row r="17" spans="1:17" ht="24.75" customHeight="1" x14ac:dyDescent="0.2">
      <c r="A17" s="155" t="s">
        <v>21</v>
      </c>
      <c r="B17" s="142">
        <v>80</v>
      </c>
      <c r="C17" s="142">
        <v>3</v>
      </c>
      <c r="D17" s="142">
        <v>0</v>
      </c>
      <c r="E17" s="127">
        <v>2</v>
      </c>
      <c r="F17" s="142">
        <f t="shared" si="0"/>
        <v>85</v>
      </c>
      <c r="G17" s="142"/>
      <c r="H17" s="153">
        <f t="shared" si="2"/>
        <v>94.117647058823522</v>
      </c>
      <c r="I17" s="153">
        <f t="shared" si="3"/>
        <v>3.5294117647058822</v>
      </c>
      <c r="J17" s="153">
        <f t="shared" si="4"/>
        <v>0</v>
      </c>
      <c r="K17" s="153">
        <f t="shared" si="5"/>
        <v>2.3529411764705883</v>
      </c>
      <c r="L17" s="153">
        <f t="shared" si="6"/>
        <v>100</v>
      </c>
      <c r="M17" s="153">
        <v>300.35443037974693</v>
      </c>
    </row>
    <row r="18" spans="1:17" ht="24.75" customHeight="1" x14ac:dyDescent="0.2">
      <c r="A18" s="155" t="s">
        <v>22</v>
      </c>
      <c r="B18" s="142">
        <v>79</v>
      </c>
      <c r="C18" s="142">
        <v>0</v>
      </c>
      <c r="D18" s="142">
        <v>3</v>
      </c>
      <c r="E18" s="127">
        <v>0</v>
      </c>
      <c r="F18" s="142">
        <f t="shared" si="0"/>
        <v>82</v>
      </c>
      <c r="G18" s="142"/>
      <c r="H18" s="153">
        <f t="shared" si="2"/>
        <v>96.341463414634148</v>
      </c>
      <c r="I18" s="153">
        <f t="shared" si="3"/>
        <v>0</v>
      </c>
      <c r="J18" s="153">
        <f t="shared" si="4"/>
        <v>3.6585365853658534</v>
      </c>
      <c r="K18" s="153">
        <f t="shared" si="5"/>
        <v>0</v>
      </c>
      <c r="L18" s="153">
        <f t="shared" si="6"/>
        <v>100</v>
      </c>
      <c r="M18" s="153">
        <v>286.87341772151893</v>
      </c>
    </row>
    <row r="19" spans="1:17" ht="24.75" customHeight="1" x14ac:dyDescent="0.2">
      <c r="A19" s="126" t="s">
        <v>23</v>
      </c>
      <c r="B19" s="129">
        <v>100</v>
      </c>
      <c r="C19" s="129">
        <v>2</v>
      </c>
      <c r="D19" s="129">
        <v>3</v>
      </c>
      <c r="E19" s="129">
        <v>1</v>
      </c>
      <c r="F19" s="129">
        <f t="shared" si="0"/>
        <v>106</v>
      </c>
      <c r="G19" s="129"/>
      <c r="H19" s="153">
        <f t="shared" si="2"/>
        <v>94.339622641509436</v>
      </c>
      <c r="I19" s="153">
        <f t="shared" si="3"/>
        <v>1.8867924528301887</v>
      </c>
      <c r="J19" s="153">
        <f t="shared" si="4"/>
        <v>2.8301886792452833</v>
      </c>
      <c r="K19" s="153">
        <f t="shared" si="5"/>
        <v>0.94339622641509435</v>
      </c>
      <c r="L19" s="153">
        <f t="shared" si="6"/>
        <v>100</v>
      </c>
      <c r="M19" s="130">
        <v>293.29000000000002</v>
      </c>
    </row>
    <row r="20" spans="1:17" ht="33" customHeight="1" thickBot="1" x14ac:dyDescent="0.25">
      <c r="A20" s="198" t="s">
        <v>145</v>
      </c>
      <c r="B20" s="199">
        <f>SUM(B5:B19)</f>
        <v>1555</v>
      </c>
      <c r="C20" s="199">
        <f>SUM(C5:C19)</f>
        <v>28</v>
      </c>
      <c r="D20" s="199">
        <f>SUM(D5:D19)</f>
        <v>77</v>
      </c>
      <c r="E20" s="196">
        <f>SUM(E5:E19)</f>
        <v>25</v>
      </c>
      <c r="F20" s="199">
        <f t="shared" si="0"/>
        <v>1685</v>
      </c>
      <c r="G20" s="199"/>
      <c r="H20" s="200">
        <f t="shared" si="2"/>
        <v>92.284866468842736</v>
      </c>
      <c r="I20" s="200">
        <f t="shared" si="3"/>
        <v>1.661721068249258</v>
      </c>
      <c r="J20" s="200">
        <f t="shared" si="4"/>
        <v>4.5697329376854601</v>
      </c>
      <c r="K20" s="200">
        <f t="shared" si="5"/>
        <v>1.4836795252225521</v>
      </c>
      <c r="L20" s="200">
        <f t="shared" si="6"/>
        <v>100</v>
      </c>
      <c r="M20" s="200">
        <v>264.97231165486181</v>
      </c>
    </row>
    <row r="21" spans="1:17" ht="24.75" customHeight="1" thickTop="1" x14ac:dyDescent="0.2">
      <c r="A21" s="11"/>
    </row>
    <row r="22" spans="1:17" ht="16.5" customHeight="1" x14ac:dyDescent="0.2"/>
    <row r="23" spans="1:17" s="123" customFormat="1" ht="24.75" customHeight="1" x14ac:dyDescent="0.2">
      <c r="A23" s="216" t="s">
        <v>185</v>
      </c>
      <c r="B23" s="216"/>
      <c r="C23" s="216"/>
      <c r="D23" s="216"/>
      <c r="E23" s="216"/>
      <c r="F23" s="216"/>
      <c r="G23" s="122"/>
      <c r="H23" s="122"/>
      <c r="I23" s="122"/>
      <c r="J23" s="122"/>
      <c r="K23" s="122"/>
      <c r="L23" s="122"/>
      <c r="M23" s="122">
        <v>59</v>
      </c>
      <c r="N23" s="122"/>
      <c r="O23" s="122"/>
      <c r="P23" s="122"/>
      <c r="Q23" s="122"/>
    </row>
  </sheetData>
  <mergeCells count="7">
    <mergeCell ref="A23:F23"/>
    <mergeCell ref="A1:M1"/>
    <mergeCell ref="A2:M2"/>
    <mergeCell ref="A3:A4"/>
    <mergeCell ref="B3:F3"/>
    <mergeCell ref="M3:M4"/>
    <mergeCell ref="H3:L3"/>
  </mergeCells>
  <printOptions horizontalCentered="1"/>
  <pageMargins left="0.511811023622047" right="0.511811023622047" top="0.59055118110236204" bottom="0.196850393700787" header="0.31496062992126" footer="0.31496062992126"/>
  <pageSetup paperSize="9" scale="95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3"/>
  <sheetViews>
    <sheetView rightToLeft="1" view="pageBreakPreview" topLeftCell="A2" zoomScale="110" zoomScaleSheetLayoutView="110" workbookViewId="0">
      <selection activeCell="A2" sqref="A2"/>
    </sheetView>
  </sheetViews>
  <sheetFormatPr defaultRowHeight="14.25" x14ac:dyDescent="0.2"/>
  <cols>
    <col min="1" max="2" width="12.125" style="42" customWidth="1"/>
    <col min="3" max="3" width="11.875" style="13" customWidth="1"/>
    <col min="4" max="4" width="13.25" style="13" customWidth="1"/>
    <col min="5" max="5" width="12.25" style="13" customWidth="1"/>
    <col min="6" max="6" width="9.125" style="13" customWidth="1"/>
    <col min="7" max="7" width="1.125" style="13" customWidth="1"/>
    <col min="8" max="8" width="13.25" style="13" customWidth="1"/>
    <col min="9" max="9" width="13" style="13" customWidth="1"/>
    <col min="10" max="10" width="11.75" style="13" customWidth="1"/>
    <col min="11" max="11" width="10.75" style="13" customWidth="1"/>
    <col min="12" max="257" width="9.125" style="13"/>
    <col min="258" max="258" width="12.125" style="13" customWidth="1"/>
    <col min="259" max="259" width="11.875" style="13" customWidth="1"/>
    <col min="260" max="261" width="13.25" style="13" customWidth="1"/>
    <col min="262" max="262" width="9.125" style="13" customWidth="1"/>
    <col min="263" max="263" width="1.125" style="13" customWidth="1"/>
    <col min="264" max="266" width="11.75" style="13" customWidth="1"/>
    <col min="267" max="267" width="10.75" style="13" customWidth="1"/>
    <col min="268" max="513" width="9.125" style="13"/>
    <col min="514" max="514" width="12.125" style="13" customWidth="1"/>
    <col min="515" max="515" width="11.875" style="13" customWidth="1"/>
    <col min="516" max="517" width="13.25" style="13" customWidth="1"/>
    <col min="518" max="518" width="9.125" style="13" customWidth="1"/>
    <col min="519" max="519" width="1.125" style="13" customWidth="1"/>
    <col min="520" max="522" width="11.75" style="13" customWidth="1"/>
    <col min="523" max="523" width="10.75" style="13" customWidth="1"/>
    <col min="524" max="769" width="9.125" style="13"/>
    <col min="770" max="770" width="12.125" style="13" customWidth="1"/>
    <col min="771" max="771" width="11.875" style="13" customWidth="1"/>
    <col min="772" max="773" width="13.25" style="13" customWidth="1"/>
    <col min="774" max="774" width="9.125" style="13" customWidth="1"/>
    <col min="775" max="775" width="1.125" style="13" customWidth="1"/>
    <col min="776" max="778" width="11.75" style="13" customWidth="1"/>
    <col min="779" max="779" width="10.75" style="13" customWidth="1"/>
    <col min="780" max="1025" width="9.125" style="13"/>
    <col min="1026" max="1026" width="12.125" style="13" customWidth="1"/>
    <col min="1027" max="1027" width="11.875" style="13" customWidth="1"/>
    <col min="1028" max="1029" width="13.25" style="13" customWidth="1"/>
    <col min="1030" max="1030" width="9.125" style="13" customWidth="1"/>
    <col min="1031" max="1031" width="1.125" style="13" customWidth="1"/>
    <col min="1032" max="1034" width="11.75" style="13" customWidth="1"/>
    <col min="1035" max="1035" width="10.75" style="13" customWidth="1"/>
    <col min="1036" max="1281" width="9.125" style="13"/>
    <col min="1282" max="1282" width="12.125" style="13" customWidth="1"/>
    <col min="1283" max="1283" width="11.875" style="13" customWidth="1"/>
    <col min="1284" max="1285" width="13.25" style="13" customWidth="1"/>
    <col min="1286" max="1286" width="9.125" style="13" customWidth="1"/>
    <col min="1287" max="1287" width="1.125" style="13" customWidth="1"/>
    <col min="1288" max="1290" width="11.75" style="13" customWidth="1"/>
    <col min="1291" max="1291" width="10.75" style="13" customWidth="1"/>
    <col min="1292" max="1537" width="9.125" style="13"/>
    <col min="1538" max="1538" width="12.125" style="13" customWidth="1"/>
    <col min="1539" max="1539" width="11.875" style="13" customWidth="1"/>
    <col min="1540" max="1541" width="13.25" style="13" customWidth="1"/>
    <col min="1542" max="1542" width="9.125" style="13" customWidth="1"/>
    <col min="1543" max="1543" width="1.125" style="13" customWidth="1"/>
    <col min="1544" max="1546" width="11.75" style="13" customWidth="1"/>
    <col min="1547" max="1547" width="10.75" style="13" customWidth="1"/>
    <col min="1548" max="1793" width="9.125" style="13"/>
    <col min="1794" max="1794" width="12.125" style="13" customWidth="1"/>
    <col min="1795" max="1795" width="11.875" style="13" customWidth="1"/>
    <col min="1796" max="1797" width="13.25" style="13" customWidth="1"/>
    <col min="1798" max="1798" width="9.125" style="13" customWidth="1"/>
    <col min="1799" max="1799" width="1.125" style="13" customWidth="1"/>
    <col min="1800" max="1802" width="11.75" style="13" customWidth="1"/>
    <col min="1803" max="1803" width="10.75" style="13" customWidth="1"/>
    <col min="1804" max="2049" width="9.125" style="13"/>
    <col min="2050" max="2050" width="12.125" style="13" customWidth="1"/>
    <col min="2051" max="2051" width="11.875" style="13" customWidth="1"/>
    <col min="2052" max="2053" width="13.25" style="13" customWidth="1"/>
    <col min="2054" max="2054" width="9.125" style="13" customWidth="1"/>
    <col min="2055" max="2055" width="1.125" style="13" customWidth="1"/>
    <col min="2056" max="2058" width="11.75" style="13" customWidth="1"/>
    <col min="2059" max="2059" width="10.75" style="13" customWidth="1"/>
    <col min="2060" max="2305" width="9.125" style="13"/>
    <col min="2306" max="2306" width="12.125" style="13" customWidth="1"/>
    <col min="2307" max="2307" width="11.875" style="13" customWidth="1"/>
    <col min="2308" max="2309" width="13.25" style="13" customWidth="1"/>
    <col min="2310" max="2310" width="9.125" style="13" customWidth="1"/>
    <col min="2311" max="2311" width="1.125" style="13" customWidth="1"/>
    <col min="2312" max="2314" width="11.75" style="13" customWidth="1"/>
    <col min="2315" max="2315" width="10.75" style="13" customWidth="1"/>
    <col min="2316" max="2561" width="9.125" style="13"/>
    <col min="2562" max="2562" width="12.125" style="13" customWidth="1"/>
    <col min="2563" max="2563" width="11.875" style="13" customWidth="1"/>
    <col min="2564" max="2565" width="13.25" style="13" customWidth="1"/>
    <col min="2566" max="2566" width="9.125" style="13" customWidth="1"/>
    <col min="2567" max="2567" width="1.125" style="13" customWidth="1"/>
    <col min="2568" max="2570" width="11.75" style="13" customWidth="1"/>
    <col min="2571" max="2571" width="10.75" style="13" customWidth="1"/>
    <col min="2572" max="2817" width="9.125" style="13"/>
    <col min="2818" max="2818" width="12.125" style="13" customWidth="1"/>
    <col min="2819" max="2819" width="11.875" style="13" customWidth="1"/>
    <col min="2820" max="2821" width="13.25" style="13" customWidth="1"/>
    <col min="2822" max="2822" width="9.125" style="13" customWidth="1"/>
    <col min="2823" max="2823" width="1.125" style="13" customWidth="1"/>
    <col min="2824" max="2826" width="11.75" style="13" customWidth="1"/>
    <col min="2827" max="2827" width="10.75" style="13" customWidth="1"/>
    <col min="2828" max="3073" width="9.125" style="13"/>
    <col min="3074" max="3074" width="12.125" style="13" customWidth="1"/>
    <col min="3075" max="3075" width="11.875" style="13" customWidth="1"/>
    <col min="3076" max="3077" width="13.25" style="13" customWidth="1"/>
    <col min="3078" max="3078" width="9.125" style="13" customWidth="1"/>
    <col min="3079" max="3079" width="1.125" style="13" customWidth="1"/>
    <col min="3080" max="3082" width="11.75" style="13" customWidth="1"/>
    <col min="3083" max="3083" width="10.75" style="13" customWidth="1"/>
    <col min="3084" max="3329" width="9.125" style="13"/>
    <col min="3330" max="3330" width="12.125" style="13" customWidth="1"/>
    <col min="3331" max="3331" width="11.875" style="13" customWidth="1"/>
    <col min="3332" max="3333" width="13.25" style="13" customWidth="1"/>
    <col min="3334" max="3334" width="9.125" style="13" customWidth="1"/>
    <col min="3335" max="3335" width="1.125" style="13" customWidth="1"/>
    <col min="3336" max="3338" width="11.75" style="13" customWidth="1"/>
    <col min="3339" max="3339" width="10.75" style="13" customWidth="1"/>
    <col min="3340" max="3585" width="9.125" style="13"/>
    <col min="3586" max="3586" width="12.125" style="13" customWidth="1"/>
    <col min="3587" max="3587" width="11.875" style="13" customWidth="1"/>
    <col min="3588" max="3589" width="13.25" style="13" customWidth="1"/>
    <col min="3590" max="3590" width="9.125" style="13" customWidth="1"/>
    <col min="3591" max="3591" width="1.125" style="13" customWidth="1"/>
    <col min="3592" max="3594" width="11.75" style="13" customWidth="1"/>
    <col min="3595" max="3595" width="10.75" style="13" customWidth="1"/>
    <col min="3596" max="3841" width="9.125" style="13"/>
    <col min="3842" max="3842" width="12.125" style="13" customWidth="1"/>
    <col min="3843" max="3843" width="11.875" style="13" customWidth="1"/>
    <col min="3844" max="3845" width="13.25" style="13" customWidth="1"/>
    <col min="3846" max="3846" width="9.125" style="13" customWidth="1"/>
    <col min="3847" max="3847" width="1.125" style="13" customWidth="1"/>
    <col min="3848" max="3850" width="11.75" style="13" customWidth="1"/>
    <col min="3851" max="3851" width="10.75" style="13" customWidth="1"/>
    <col min="3852" max="4097" width="9.125" style="13"/>
    <col min="4098" max="4098" width="12.125" style="13" customWidth="1"/>
    <col min="4099" max="4099" width="11.875" style="13" customWidth="1"/>
    <col min="4100" max="4101" width="13.25" style="13" customWidth="1"/>
    <col min="4102" max="4102" width="9.125" style="13" customWidth="1"/>
    <col min="4103" max="4103" width="1.125" style="13" customWidth="1"/>
    <col min="4104" max="4106" width="11.75" style="13" customWidth="1"/>
    <col min="4107" max="4107" width="10.75" style="13" customWidth="1"/>
    <col min="4108" max="4353" width="9.125" style="13"/>
    <col min="4354" max="4354" width="12.125" style="13" customWidth="1"/>
    <col min="4355" max="4355" width="11.875" style="13" customWidth="1"/>
    <col min="4356" max="4357" width="13.25" style="13" customWidth="1"/>
    <col min="4358" max="4358" width="9.125" style="13" customWidth="1"/>
    <col min="4359" max="4359" width="1.125" style="13" customWidth="1"/>
    <col min="4360" max="4362" width="11.75" style="13" customWidth="1"/>
    <col min="4363" max="4363" width="10.75" style="13" customWidth="1"/>
    <col min="4364" max="4609" width="9.125" style="13"/>
    <col min="4610" max="4610" width="12.125" style="13" customWidth="1"/>
    <col min="4611" max="4611" width="11.875" style="13" customWidth="1"/>
    <col min="4612" max="4613" width="13.25" style="13" customWidth="1"/>
    <col min="4614" max="4614" width="9.125" style="13" customWidth="1"/>
    <col min="4615" max="4615" width="1.125" style="13" customWidth="1"/>
    <col min="4616" max="4618" width="11.75" style="13" customWidth="1"/>
    <col min="4619" max="4619" width="10.75" style="13" customWidth="1"/>
    <col min="4620" max="4865" width="9.125" style="13"/>
    <col min="4866" max="4866" width="12.125" style="13" customWidth="1"/>
    <col min="4867" max="4867" width="11.875" style="13" customWidth="1"/>
    <col min="4868" max="4869" width="13.25" style="13" customWidth="1"/>
    <col min="4870" max="4870" width="9.125" style="13" customWidth="1"/>
    <col min="4871" max="4871" width="1.125" style="13" customWidth="1"/>
    <col min="4872" max="4874" width="11.75" style="13" customWidth="1"/>
    <col min="4875" max="4875" width="10.75" style="13" customWidth="1"/>
    <col min="4876" max="5121" width="9.125" style="13"/>
    <col min="5122" max="5122" width="12.125" style="13" customWidth="1"/>
    <col min="5123" max="5123" width="11.875" style="13" customWidth="1"/>
    <col min="5124" max="5125" width="13.25" style="13" customWidth="1"/>
    <col min="5126" max="5126" width="9.125" style="13" customWidth="1"/>
    <col min="5127" max="5127" width="1.125" style="13" customWidth="1"/>
    <col min="5128" max="5130" width="11.75" style="13" customWidth="1"/>
    <col min="5131" max="5131" width="10.75" style="13" customWidth="1"/>
    <col min="5132" max="5377" width="9.125" style="13"/>
    <col min="5378" max="5378" width="12.125" style="13" customWidth="1"/>
    <col min="5379" max="5379" width="11.875" style="13" customWidth="1"/>
    <col min="5380" max="5381" width="13.25" style="13" customWidth="1"/>
    <col min="5382" max="5382" width="9.125" style="13" customWidth="1"/>
    <col min="5383" max="5383" width="1.125" style="13" customWidth="1"/>
    <col min="5384" max="5386" width="11.75" style="13" customWidth="1"/>
    <col min="5387" max="5387" width="10.75" style="13" customWidth="1"/>
    <col min="5388" max="5633" width="9.125" style="13"/>
    <col min="5634" max="5634" width="12.125" style="13" customWidth="1"/>
    <col min="5635" max="5635" width="11.875" style="13" customWidth="1"/>
    <col min="5636" max="5637" width="13.25" style="13" customWidth="1"/>
    <col min="5638" max="5638" width="9.125" style="13" customWidth="1"/>
    <col min="5639" max="5639" width="1.125" style="13" customWidth="1"/>
    <col min="5640" max="5642" width="11.75" style="13" customWidth="1"/>
    <col min="5643" max="5643" width="10.75" style="13" customWidth="1"/>
    <col min="5644" max="5889" width="9.125" style="13"/>
    <col min="5890" max="5890" width="12.125" style="13" customWidth="1"/>
    <col min="5891" max="5891" width="11.875" style="13" customWidth="1"/>
    <col min="5892" max="5893" width="13.25" style="13" customWidth="1"/>
    <col min="5894" max="5894" width="9.125" style="13" customWidth="1"/>
    <col min="5895" max="5895" width="1.125" style="13" customWidth="1"/>
    <col min="5896" max="5898" width="11.75" style="13" customWidth="1"/>
    <col min="5899" max="5899" width="10.75" style="13" customWidth="1"/>
    <col min="5900" max="6145" width="9.125" style="13"/>
    <col min="6146" max="6146" width="12.125" style="13" customWidth="1"/>
    <col min="6147" max="6147" width="11.875" style="13" customWidth="1"/>
    <col min="6148" max="6149" width="13.25" style="13" customWidth="1"/>
    <col min="6150" max="6150" width="9.125" style="13" customWidth="1"/>
    <col min="6151" max="6151" width="1.125" style="13" customWidth="1"/>
    <col min="6152" max="6154" width="11.75" style="13" customWidth="1"/>
    <col min="6155" max="6155" width="10.75" style="13" customWidth="1"/>
    <col min="6156" max="6401" width="9.125" style="13"/>
    <col min="6402" max="6402" width="12.125" style="13" customWidth="1"/>
    <col min="6403" max="6403" width="11.875" style="13" customWidth="1"/>
    <col min="6404" max="6405" width="13.25" style="13" customWidth="1"/>
    <col min="6406" max="6406" width="9.125" style="13" customWidth="1"/>
    <col min="6407" max="6407" width="1.125" style="13" customWidth="1"/>
    <col min="6408" max="6410" width="11.75" style="13" customWidth="1"/>
    <col min="6411" max="6411" width="10.75" style="13" customWidth="1"/>
    <col min="6412" max="6657" width="9.125" style="13"/>
    <col min="6658" max="6658" width="12.125" style="13" customWidth="1"/>
    <col min="6659" max="6659" width="11.875" style="13" customWidth="1"/>
    <col min="6660" max="6661" width="13.25" style="13" customWidth="1"/>
    <col min="6662" max="6662" width="9.125" style="13" customWidth="1"/>
    <col min="6663" max="6663" width="1.125" style="13" customWidth="1"/>
    <col min="6664" max="6666" width="11.75" style="13" customWidth="1"/>
    <col min="6667" max="6667" width="10.75" style="13" customWidth="1"/>
    <col min="6668" max="6913" width="9.125" style="13"/>
    <col min="6914" max="6914" width="12.125" style="13" customWidth="1"/>
    <col min="6915" max="6915" width="11.875" style="13" customWidth="1"/>
    <col min="6916" max="6917" width="13.25" style="13" customWidth="1"/>
    <col min="6918" max="6918" width="9.125" style="13" customWidth="1"/>
    <col min="6919" max="6919" width="1.125" style="13" customWidth="1"/>
    <col min="6920" max="6922" width="11.75" style="13" customWidth="1"/>
    <col min="6923" max="6923" width="10.75" style="13" customWidth="1"/>
    <col min="6924" max="7169" width="9.125" style="13"/>
    <col min="7170" max="7170" width="12.125" style="13" customWidth="1"/>
    <col min="7171" max="7171" width="11.875" style="13" customWidth="1"/>
    <col min="7172" max="7173" width="13.25" style="13" customWidth="1"/>
    <col min="7174" max="7174" width="9.125" style="13" customWidth="1"/>
    <col min="7175" max="7175" width="1.125" style="13" customWidth="1"/>
    <col min="7176" max="7178" width="11.75" style="13" customWidth="1"/>
    <col min="7179" max="7179" width="10.75" style="13" customWidth="1"/>
    <col min="7180" max="7425" width="9.125" style="13"/>
    <col min="7426" max="7426" width="12.125" style="13" customWidth="1"/>
    <col min="7427" max="7427" width="11.875" style="13" customWidth="1"/>
    <col min="7428" max="7429" width="13.25" style="13" customWidth="1"/>
    <col min="7430" max="7430" width="9.125" style="13" customWidth="1"/>
    <col min="7431" max="7431" width="1.125" style="13" customWidth="1"/>
    <col min="7432" max="7434" width="11.75" style="13" customWidth="1"/>
    <col min="7435" max="7435" width="10.75" style="13" customWidth="1"/>
    <col min="7436" max="7681" width="9.125" style="13"/>
    <col min="7682" max="7682" width="12.125" style="13" customWidth="1"/>
    <col min="7683" max="7683" width="11.875" style="13" customWidth="1"/>
    <col min="7684" max="7685" width="13.25" style="13" customWidth="1"/>
    <col min="7686" max="7686" width="9.125" style="13" customWidth="1"/>
    <col min="7687" max="7687" width="1.125" style="13" customWidth="1"/>
    <col min="7688" max="7690" width="11.75" style="13" customWidth="1"/>
    <col min="7691" max="7691" width="10.75" style="13" customWidth="1"/>
    <col min="7692" max="7937" width="9.125" style="13"/>
    <col min="7938" max="7938" width="12.125" style="13" customWidth="1"/>
    <col min="7939" max="7939" width="11.875" style="13" customWidth="1"/>
    <col min="7940" max="7941" width="13.25" style="13" customWidth="1"/>
    <col min="7942" max="7942" width="9.125" style="13" customWidth="1"/>
    <col min="7943" max="7943" width="1.125" style="13" customWidth="1"/>
    <col min="7944" max="7946" width="11.75" style="13" customWidth="1"/>
    <col min="7947" max="7947" width="10.75" style="13" customWidth="1"/>
    <col min="7948" max="8193" width="9.125" style="13"/>
    <col min="8194" max="8194" width="12.125" style="13" customWidth="1"/>
    <col min="8195" max="8195" width="11.875" style="13" customWidth="1"/>
    <col min="8196" max="8197" width="13.25" style="13" customWidth="1"/>
    <col min="8198" max="8198" width="9.125" style="13" customWidth="1"/>
    <col min="8199" max="8199" width="1.125" style="13" customWidth="1"/>
    <col min="8200" max="8202" width="11.75" style="13" customWidth="1"/>
    <col min="8203" max="8203" width="10.75" style="13" customWidth="1"/>
    <col min="8204" max="8449" width="9.125" style="13"/>
    <col min="8450" max="8450" width="12.125" style="13" customWidth="1"/>
    <col min="8451" max="8451" width="11.875" style="13" customWidth="1"/>
    <col min="8452" max="8453" width="13.25" style="13" customWidth="1"/>
    <col min="8454" max="8454" width="9.125" style="13" customWidth="1"/>
    <col min="8455" max="8455" width="1.125" style="13" customWidth="1"/>
    <col min="8456" max="8458" width="11.75" style="13" customWidth="1"/>
    <col min="8459" max="8459" width="10.75" style="13" customWidth="1"/>
    <col min="8460" max="8705" width="9.125" style="13"/>
    <col min="8706" max="8706" width="12.125" style="13" customWidth="1"/>
    <col min="8707" max="8707" width="11.875" style="13" customWidth="1"/>
    <col min="8708" max="8709" width="13.25" style="13" customWidth="1"/>
    <col min="8710" max="8710" width="9.125" style="13" customWidth="1"/>
    <col min="8711" max="8711" width="1.125" style="13" customWidth="1"/>
    <col min="8712" max="8714" width="11.75" style="13" customWidth="1"/>
    <col min="8715" max="8715" width="10.75" style="13" customWidth="1"/>
    <col min="8716" max="8961" width="9.125" style="13"/>
    <col min="8962" max="8962" width="12.125" style="13" customWidth="1"/>
    <col min="8963" max="8963" width="11.875" style="13" customWidth="1"/>
    <col min="8964" max="8965" width="13.25" style="13" customWidth="1"/>
    <col min="8966" max="8966" width="9.125" style="13" customWidth="1"/>
    <col min="8967" max="8967" width="1.125" style="13" customWidth="1"/>
    <col min="8968" max="8970" width="11.75" style="13" customWidth="1"/>
    <col min="8971" max="8971" width="10.75" style="13" customWidth="1"/>
    <col min="8972" max="9217" width="9.125" style="13"/>
    <col min="9218" max="9218" width="12.125" style="13" customWidth="1"/>
    <col min="9219" max="9219" width="11.875" style="13" customWidth="1"/>
    <col min="9220" max="9221" width="13.25" style="13" customWidth="1"/>
    <col min="9222" max="9222" width="9.125" style="13" customWidth="1"/>
    <col min="9223" max="9223" width="1.125" style="13" customWidth="1"/>
    <col min="9224" max="9226" width="11.75" style="13" customWidth="1"/>
    <col min="9227" max="9227" width="10.75" style="13" customWidth="1"/>
    <col min="9228" max="9473" width="9.125" style="13"/>
    <col min="9474" max="9474" width="12.125" style="13" customWidth="1"/>
    <col min="9475" max="9475" width="11.875" style="13" customWidth="1"/>
    <col min="9476" max="9477" width="13.25" style="13" customWidth="1"/>
    <col min="9478" max="9478" width="9.125" style="13" customWidth="1"/>
    <col min="9479" max="9479" width="1.125" style="13" customWidth="1"/>
    <col min="9480" max="9482" width="11.75" style="13" customWidth="1"/>
    <col min="9483" max="9483" width="10.75" style="13" customWidth="1"/>
    <col min="9484" max="9729" width="9.125" style="13"/>
    <col min="9730" max="9730" width="12.125" style="13" customWidth="1"/>
    <col min="9731" max="9731" width="11.875" style="13" customWidth="1"/>
    <col min="9732" max="9733" width="13.25" style="13" customWidth="1"/>
    <col min="9734" max="9734" width="9.125" style="13" customWidth="1"/>
    <col min="9735" max="9735" width="1.125" style="13" customWidth="1"/>
    <col min="9736" max="9738" width="11.75" style="13" customWidth="1"/>
    <col min="9739" max="9739" width="10.75" style="13" customWidth="1"/>
    <col min="9740" max="9985" width="9.125" style="13"/>
    <col min="9986" max="9986" width="12.125" style="13" customWidth="1"/>
    <col min="9987" max="9987" width="11.875" style="13" customWidth="1"/>
    <col min="9988" max="9989" width="13.25" style="13" customWidth="1"/>
    <col min="9990" max="9990" width="9.125" style="13" customWidth="1"/>
    <col min="9991" max="9991" width="1.125" style="13" customWidth="1"/>
    <col min="9992" max="9994" width="11.75" style="13" customWidth="1"/>
    <col min="9995" max="9995" width="10.75" style="13" customWidth="1"/>
    <col min="9996" max="10241" width="9.125" style="13"/>
    <col min="10242" max="10242" width="12.125" style="13" customWidth="1"/>
    <col min="10243" max="10243" width="11.875" style="13" customWidth="1"/>
    <col min="10244" max="10245" width="13.25" style="13" customWidth="1"/>
    <col min="10246" max="10246" width="9.125" style="13" customWidth="1"/>
    <col min="10247" max="10247" width="1.125" style="13" customWidth="1"/>
    <col min="10248" max="10250" width="11.75" style="13" customWidth="1"/>
    <col min="10251" max="10251" width="10.75" style="13" customWidth="1"/>
    <col min="10252" max="10497" width="9.125" style="13"/>
    <col min="10498" max="10498" width="12.125" style="13" customWidth="1"/>
    <col min="10499" max="10499" width="11.875" style="13" customWidth="1"/>
    <col min="10500" max="10501" width="13.25" style="13" customWidth="1"/>
    <col min="10502" max="10502" width="9.125" style="13" customWidth="1"/>
    <col min="10503" max="10503" width="1.125" style="13" customWidth="1"/>
    <col min="10504" max="10506" width="11.75" style="13" customWidth="1"/>
    <col min="10507" max="10507" width="10.75" style="13" customWidth="1"/>
    <col min="10508" max="10753" width="9.125" style="13"/>
    <col min="10754" max="10754" width="12.125" style="13" customWidth="1"/>
    <col min="10755" max="10755" width="11.875" style="13" customWidth="1"/>
    <col min="10756" max="10757" width="13.25" style="13" customWidth="1"/>
    <col min="10758" max="10758" width="9.125" style="13" customWidth="1"/>
    <col min="10759" max="10759" width="1.125" style="13" customWidth="1"/>
    <col min="10760" max="10762" width="11.75" style="13" customWidth="1"/>
    <col min="10763" max="10763" width="10.75" style="13" customWidth="1"/>
    <col min="10764" max="11009" width="9.125" style="13"/>
    <col min="11010" max="11010" width="12.125" style="13" customWidth="1"/>
    <col min="11011" max="11011" width="11.875" style="13" customWidth="1"/>
    <col min="11012" max="11013" width="13.25" style="13" customWidth="1"/>
    <col min="11014" max="11014" width="9.125" style="13" customWidth="1"/>
    <col min="11015" max="11015" width="1.125" style="13" customWidth="1"/>
    <col min="11016" max="11018" width="11.75" style="13" customWidth="1"/>
    <col min="11019" max="11019" width="10.75" style="13" customWidth="1"/>
    <col min="11020" max="11265" width="9.125" style="13"/>
    <col min="11266" max="11266" width="12.125" style="13" customWidth="1"/>
    <col min="11267" max="11267" width="11.875" style="13" customWidth="1"/>
    <col min="11268" max="11269" width="13.25" style="13" customWidth="1"/>
    <col min="11270" max="11270" width="9.125" style="13" customWidth="1"/>
    <col min="11271" max="11271" width="1.125" style="13" customWidth="1"/>
    <col min="11272" max="11274" width="11.75" style="13" customWidth="1"/>
    <col min="11275" max="11275" width="10.75" style="13" customWidth="1"/>
    <col min="11276" max="11521" width="9.125" style="13"/>
    <col min="11522" max="11522" width="12.125" style="13" customWidth="1"/>
    <col min="11523" max="11523" width="11.875" style="13" customWidth="1"/>
    <col min="11524" max="11525" width="13.25" style="13" customWidth="1"/>
    <col min="11526" max="11526" width="9.125" style="13" customWidth="1"/>
    <col min="11527" max="11527" width="1.125" style="13" customWidth="1"/>
    <col min="11528" max="11530" width="11.75" style="13" customWidth="1"/>
    <col min="11531" max="11531" width="10.75" style="13" customWidth="1"/>
    <col min="11532" max="11777" width="9.125" style="13"/>
    <col min="11778" max="11778" width="12.125" style="13" customWidth="1"/>
    <col min="11779" max="11779" width="11.875" style="13" customWidth="1"/>
    <col min="11780" max="11781" width="13.25" style="13" customWidth="1"/>
    <col min="11782" max="11782" width="9.125" style="13" customWidth="1"/>
    <col min="11783" max="11783" width="1.125" style="13" customWidth="1"/>
    <col min="11784" max="11786" width="11.75" style="13" customWidth="1"/>
    <col min="11787" max="11787" width="10.75" style="13" customWidth="1"/>
    <col min="11788" max="12033" width="9.125" style="13"/>
    <col min="12034" max="12034" width="12.125" style="13" customWidth="1"/>
    <col min="12035" max="12035" width="11.875" style="13" customWidth="1"/>
    <col min="12036" max="12037" width="13.25" style="13" customWidth="1"/>
    <col min="12038" max="12038" width="9.125" style="13" customWidth="1"/>
    <col min="12039" max="12039" width="1.125" style="13" customWidth="1"/>
    <col min="12040" max="12042" width="11.75" style="13" customWidth="1"/>
    <col min="12043" max="12043" width="10.75" style="13" customWidth="1"/>
    <col min="12044" max="12289" width="9.125" style="13"/>
    <col min="12290" max="12290" width="12.125" style="13" customWidth="1"/>
    <col min="12291" max="12291" width="11.875" style="13" customWidth="1"/>
    <col min="12292" max="12293" width="13.25" style="13" customWidth="1"/>
    <col min="12294" max="12294" width="9.125" style="13" customWidth="1"/>
    <col min="12295" max="12295" width="1.125" style="13" customWidth="1"/>
    <col min="12296" max="12298" width="11.75" style="13" customWidth="1"/>
    <col min="12299" max="12299" width="10.75" style="13" customWidth="1"/>
    <col min="12300" max="12545" width="9.125" style="13"/>
    <col min="12546" max="12546" width="12.125" style="13" customWidth="1"/>
    <col min="12547" max="12547" width="11.875" style="13" customWidth="1"/>
    <col min="12548" max="12549" width="13.25" style="13" customWidth="1"/>
    <col min="12550" max="12550" width="9.125" style="13" customWidth="1"/>
    <col min="12551" max="12551" width="1.125" style="13" customWidth="1"/>
    <col min="12552" max="12554" width="11.75" style="13" customWidth="1"/>
    <col min="12555" max="12555" width="10.75" style="13" customWidth="1"/>
    <col min="12556" max="12801" width="9.125" style="13"/>
    <col min="12802" max="12802" width="12.125" style="13" customWidth="1"/>
    <col min="12803" max="12803" width="11.875" style="13" customWidth="1"/>
    <col min="12804" max="12805" width="13.25" style="13" customWidth="1"/>
    <col min="12806" max="12806" width="9.125" style="13" customWidth="1"/>
    <col min="12807" max="12807" width="1.125" style="13" customWidth="1"/>
    <col min="12808" max="12810" width="11.75" style="13" customWidth="1"/>
    <col min="12811" max="12811" width="10.75" style="13" customWidth="1"/>
    <col min="12812" max="13057" width="9.125" style="13"/>
    <col min="13058" max="13058" width="12.125" style="13" customWidth="1"/>
    <col min="13059" max="13059" width="11.875" style="13" customWidth="1"/>
    <col min="13060" max="13061" width="13.25" style="13" customWidth="1"/>
    <col min="13062" max="13062" width="9.125" style="13" customWidth="1"/>
    <col min="13063" max="13063" width="1.125" style="13" customWidth="1"/>
    <col min="13064" max="13066" width="11.75" style="13" customWidth="1"/>
    <col min="13067" max="13067" width="10.75" style="13" customWidth="1"/>
    <col min="13068" max="13313" width="9.125" style="13"/>
    <col min="13314" max="13314" width="12.125" style="13" customWidth="1"/>
    <col min="13315" max="13315" width="11.875" style="13" customWidth="1"/>
    <col min="13316" max="13317" width="13.25" style="13" customWidth="1"/>
    <col min="13318" max="13318" width="9.125" style="13" customWidth="1"/>
    <col min="13319" max="13319" width="1.125" style="13" customWidth="1"/>
    <col min="13320" max="13322" width="11.75" style="13" customWidth="1"/>
    <col min="13323" max="13323" width="10.75" style="13" customWidth="1"/>
    <col min="13324" max="13569" width="9.125" style="13"/>
    <col min="13570" max="13570" width="12.125" style="13" customWidth="1"/>
    <col min="13571" max="13571" width="11.875" style="13" customWidth="1"/>
    <col min="13572" max="13573" width="13.25" style="13" customWidth="1"/>
    <col min="13574" max="13574" width="9.125" style="13" customWidth="1"/>
    <col min="13575" max="13575" width="1.125" style="13" customWidth="1"/>
    <col min="13576" max="13578" width="11.75" style="13" customWidth="1"/>
    <col min="13579" max="13579" width="10.75" style="13" customWidth="1"/>
    <col min="13580" max="13825" width="9.125" style="13"/>
    <col min="13826" max="13826" width="12.125" style="13" customWidth="1"/>
    <col min="13827" max="13827" width="11.875" style="13" customWidth="1"/>
    <col min="13828" max="13829" width="13.25" style="13" customWidth="1"/>
    <col min="13830" max="13830" width="9.125" style="13" customWidth="1"/>
    <col min="13831" max="13831" width="1.125" style="13" customWidth="1"/>
    <col min="13832" max="13834" width="11.75" style="13" customWidth="1"/>
    <col min="13835" max="13835" width="10.75" style="13" customWidth="1"/>
    <col min="13836" max="14081" width="9.125" style="13"/>
    <col min="14082" max="14082" width="12.125" style="13" customWidth="1"/>
    <col min="14083" max="14083" width="11.875" style="13" customWidth="1"/>
    <col min="14084" max="14085" width="13.25" style="13" customWidth="1"/>
    <col min="14086" max="14086" width="9.125" style="13" customWidth="1"/>
    <col min="14087" max="14087" width="1.125" style="13" customWidth="1"/>
    <col min="14088" max="14090" width="11.75" style="13" customWidth="1"/>
    <col min="14091" max="14091" width="10.75" style="13" customWidth="1"/>
    <col min="14092" max="14337" width="9.125" style="13"/>
    <col min="14338" max="14338" width="12.125" style="13" customWidth="1"/>
    <col min="14339" max="14339" width="11.875" style="13" customWidth="1"/>
    <col min="14340" max="14341" width="13.25" style="13" customWidth="1"/>
    <col min="14342" max="14342" width="9.125" style="13" customWidth="1"/>
    <col min="14343" max="14343" width="1.125" style="13" customWidth="1"/>
    <col min="14344" max="14346" width="11.75" style="13" customWidth="1"/>
    <col min="14347" max="14347" width="10.75" style="13" customWidth="1"/>
    <col min="14348" max="14593" width="9.125" style="13"/>
    <col min="14594" max="14594" width="12.125" style="13" customWidth="1"/>
    <col min="14595" max="14595" width="11.875" style="13" customWidth="1"/>
    <col min="14596" max="14597" width="13.25" style="13" customWidth="1"/>
    <col min="14598" max="14598" width="9.125" style="13" customWidth="1"/>
    <col min="14599" max="14599" width="1.125" style="13" customWidth="1"/>
    <col min="14600" max="14602" width="11.75" style="13" customWidth="1"/>
    <col min="14603" max="14603" width="10.75" style="13" customWidth="1"/>
    <col min="14604" max="14849" width="9.125" style="13"/>
    <col min="14850" max="14850" width="12.125" style="13" customWidth="1"/>
    <col min="14851" max="14851" width="11.875" style="13" customWidth="1"/>
    <col min="14852" max="14853" width="13.25" style="13" customWidth="1"/>
    <col min="14854" max="14854" width="9.125" style="13" customWidth="1"/>
    <col min="14855" max="14855" width="1.125" style="13" customWidth="1"/>
    <col min="14856" max="14858" width="11.75" style="13" customWidth="1"/>
    <col min="14859" max="14859" width="10.75" style="13" customWidth="1"/>
    <col min="14860" max="15105" width="9.125" style="13"/>
    <col min="15106" max="15106" width="12.125" style="13" customWidth="1"/>
    <col min="15107" max="15107" width="11.875" style="13" customWidth="1"/>
    <col min="15108" max="15109" width="13.25" style="13" customWidth="1"/>
    <col min="15110" max="15110" width="9.125" style="13" customWidth="1"/>
    <col min="15111" max="15111" width="1.125" style="13" customWidth="1"/>
    <col min="15112" max="15114" width="11.75" style="13" customWidth="1"/>
    <col min="15115" max="15115" width="10.75" style="13" customWidth="1"/>
    <col min="15116" max="15361" width="9.125" style="13"/>
    <col min="15362" max="15362" width="12.125" style="13" customWidth="1"/>
    <col min="15363" max="15363" width="11.875" style="13" customWidth="1"/>
    <col min="15364" max="15365" width="13.25" style="13" customWidth="1"/>
    <col min="15366" max="15366" width="9.125" style="13" customWidth="1"/>
    <col min="15367" max="15367" width="1.125" style="13" customWidth="1"/>
    <col min="15368" max="15370" width="11.75" style="13" customWidth="1"/>
    <col min="15371" max="15371" width="10.75" style="13" customWidth="1"/>
    <col min="15372" max="15617" width="9.125" style="13"/>
    <col min="15618" max="15618" width="12.125" style="13" customWidth="1"/>
    <col min="15619" max="15619" width="11.875" style="13" customWidth="1"/>
    <col min="15620" max="15621" width="13.25" style="13" customWidth="1"/>
    <col min="15622" max="15622" width="9.125" style="13" customWidth="1"/>
    <col min="15623" max="15623" width="1.125" style="13" customWidth="1"/>
    <col min="15624" max="15626" width="11.75" style="13" customWidth="1"/>
    <col min="15627" max="15627" width="10.75" style="13" customWidth="1"/>
    <col min="15628" max="15873" width="9.125" style="13"/>
    <col min="15874" max="15874" width="12.125" style="13" customWidth="1"/>
    <col min="15875" max="15875" width="11.875" style="13" customWidth="1"/>
    <col min="15876" max="15877" width="13.25" style="13" customWidth="1"/>
    <col min="15878" max="15878" width="9.125" style="13" customWidth="1"/>
    <col min="15879" max="15879" width="1.125" style="13" customWidth="1"/>
    <col min="15880" max="15882" width="11.75" style="13" customWidth="1"/>
    <col min="15883" max="15883" width="10.75" style="13" customWidth="1"/>
    <col min="15884" max="16129" width="9.125" style="13"/>
    <col min="16130" max="16130" width="12.125" style="13" customWidth="1"/>
    <col min="16131" max="16131" width="11.875" style="13" customWidth="1"/>
    <col min="16132" max="16133" width="13.25" style="13" customWidth="1"/>
    <col min="16134" max="16134" width="9.125" style="13" customWidth="1"/>
    <col min="16135" max="16135" width="1.125" style="13" customWidth="1"/>
    <col min="16136" max="16138" width="11.75" style="13" customWidth="1"/>
    <col min="16139" max="16139" width="10.75" style="13" customWidth="1"/>
    <col min="16140" max="16384" width="9.125" style="13"/>
  </cols>
  <sheetData>
    <row r="1" spans="1:11" ht="27" customHeight="1" x14ac:dyDescent="0.2">
      <c r="A1" s="211" t="s">
        <v>156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25.5" customHeight="1" thickBot="1" x14ac:dyDescent="0.25">
      <c r="A2" s="207" t="s">
        <v>277</v>
      </c>
      <c r="B2" s="173"/>
      <c r="C2" s="16"/>
      <c r="D2" s="16"/>
      <c r="E2" s="16"/>
      <c r="F2" s="16"/>
      <c r="G2" s="16"/>
      <c r="H2" s="16"/>
      <c r="I2" s="16"/>
      <c r="J2" s="16"/>
      <c r="K2" s="16"/>
    </row>
    <row r="3" spans="1:11" ht="28.5" customHeight="1" thickTop="1" x14ac:dyDescent="0.2">
      <c r="A3" s="217" t="s">
        <v>0</v>
      </c>
      <c r="B3" s="212" t="s">
        <v>183</v>
      </c>
      <c r="C3" s="214" t="s">
        <v>142</v>
      </c>
      <c r="D3" s="214"/>
      <c r="E3" s="214"/>
      <c r="F3" s="214"/>
      <c r="G3" s="159"/>
      <c r="H3" s="214" t="s">
        <v>154</v>
      </c>
      <c r="I3" s="214"/>
      <c r="J3" s="214"/>
      <c r="K3" s="214"/>
    </row>
    <row r="4" spans="1:11" ht="33.75" customHeight="1" x14ac:dyDescent="0.2">
      <c r="A4" s="218"/>
      <c r="B4" s="213"/>
      <c r="C4" s="139" t="s">
        <v>54</v>
      </c>
      <c r="D4" s="139" t="s">
        <v>57</v>
      </c>
      <c r="E4" s="139" t="s">
        <v>55</v>
      </c>
      <c r="F4" s="139" t="s">
        <v>24</v>
      </c>
      <c r="G4" s="160"/>
      <c r="H4" s="139" t="s">
        <v>54</v>
      </c>
      <c r="I4" s="139" t="s">
        <v>57</v>
      </c>
      <c r="J4" s="139" t="s">
        <v>55</v>
      </c>
      <c r="K4" s="139" t="s">
        <v>24</v>
      </c>
    </row>
    <row r="5" spans="1:11" ht="24.75" customHeight="1" x14ac:dyDescent="0.2">
      <c r="A5" s="125" t="s">
        <v>7</v>
      </c>
      <c r="B5" s="127">
        <v>114</v>
      </c>
      <c r="C5" s="127">
        <v>83</v>
      </c>
      <c r="D5" s="127">
        <v>10</v>
      </c>
      <c r="E5" s="127">
        <v>21</v>
      </c>
      <c r="F5" s="127">
        <f t="shared" ref="F5:F19" si="0">SUM(C5:E5)</f>
        <v>114</v>
      </c>
      <c r="G5" s="127"/>
      <c r="H5" s="128">
        <f>C5/$F5*100</f>
        <v>72.807017543859658</v>
      </c>
      <c r="I5" s="128">
        <f t="shared" ref="I5:K5" si="1">D5/$F5*100</f>
        <v>8.7719298245614024</v>
      </c>
      <c r="J5" s="128">
        <f t="shared" si="1"/>
        <v>18.421052631578945</v>
      </c>
      <c r="K5" s="128">
        <f t="shared" si="1"/>
        <v>100</v>
      </c>
    </row>
    <row r="6" spans="1:11" ht="24.75" customHeight="1" x14ac:dyDescent="0.2">
      <c r="A6" s="125" t="s">
        <v>9</v>
      </c>
      <c r="B6" s="127">
        <v>72</v>
      </c>
      <c r="C6" s="127">
        <v>65</v>
      </c>
      <c r="D6" s="127">
        <v>3</v>
      </c>
      <c r="E6" s="127">
        <v>4</v>
      </c>
      <c r="F6" s="127">
        <f t="shared" si="0"/>
        <v>72</v>
      </c>
      <c r="G6" s="127"/>
      <c r="H6" s="128">
        <f t="shared" ref="H6:H20" si="2">C6/$F6*100</f>
        <v>90.277777777777786</v>
      </c>
      <c r="I6" s="128">
        <f t="shared" ref="I6:I20" si="3">D6/$F6*100</f>
        <v>4.1666666666666661</v>
      </c>
      <c r="J6" s="128">
        <f t="shared" ref="J6:J20" si="4">E6/$F6*100</f>
        <v>5.5555555555555554</v>
      </c>
      <c r="K6" s="128">
        <f t="shared" ref="K6:K20" si="5">F6/$F6*100</f>
        <v>100</v>
      </c>
    </row>
    <row r="7" spans="1:11" ht="24.75" customHeight="1" x14ac:dyDescent="0.2">
      <c r="A7" s="125" t="s">
        <v>11</v>
      </c>
      <c r="B7" s="127">
        <v>154</v>
      </c>
      <c r="C7" s="127">
        <v>145</v>
      </c>
      <c r="D7" s="133">
        <v>4</v>
      </c>
      <c r="E7" s="133">
        <v>5</v>
      </c>
      <c r="F7" s="133">
        <f t="shared" si="0"/>
        <v>154</v>
      </c>
      <c r="G7" s="127"/>
      <c r="H7" s="128">
        <f t="shared" si="2"/>
        <v>94.155844155844164</v>
      </c>
      <c r="I7" s="128">
        <f t="shared" si="3"/>
        <v>2.5974025974025974</v>
      </c>
      <c r="J7" s="128">
        <f t="shared" si="4"/>
        <v>3.2467532467532463</v>
      </c>
      <c r="K7" s="128">
        <f t="shared" si="5"/>
        <v>100</v>
      </c>
    </row>
    <row r="8" spans="1:11" ht="24.75" customHeight="1" x14ac:dyDescent="0.2">
      <c r="A8" s="125" t="s">
        <v>12</v>
      </c>
      <c r="B8" s="127">
        <v>63</v>
      </c>
      <c r="C8" s="127">
        <v>43</v>
      </c>
      <c r="D8" s="127">
        <v>0</v>
      </c>
      <c r="E8" s="127">
        <v>20</v>
      </c>
      <c r="F8" s="127">
        <f t="shared" si="0"/>
        <v>63</v>
      </c>
      <c r="G8" s="127"/>
      <c r="H8" s="128">
        <f t="shared" si="2"/>
        <v>68.253968253968253</v>
      </c>
      <c r="I8" s="128">
        <f t="shared" si="3"/>
        <v>0</v>
      </c>
      <c r="J8" s="128">
        <f t="shared" si="4"/>
        <v>31.746031746031743</v>
      </c>
      <c r="K8" s="128">
        <f t="shared" si="5"/>
        <v>100</v>
      </c>
    </row>
    <row r="9" spans="1:11" ht="24.75" customHeight="1" x14ac:dyDescent="0.2">
      <c r="A9" s="125" t="s">
        <v>13</v>
      </c>
      <c r="B9" s="127">
        <v>447</v>
      </c>
      <c r="C9" s="127">
        <v>366</v>
      </c>
      <c r="D9" s="127">
        <v>50</v>
      </c>
      <c r="E9" s="127">
        <v>31</v>
      </c>
      <c r="F9" s="127">
        <f t="shared" si="0"/>
        <v>447</v>
      </c>
      <c r="G9" s="127"/>
      <c r="H9" s="128">
        <f t="shared" si="2"/>
        <v>81.87919463087249</v>
      </c>
      <c r="I9" s="128">
        <f t="shared" si="3"/>
        <v>11.185682326621924</v>
      </c>
      <c r="J9" s="128">
        <f t="shared" si="4"/>
        <v>6.9351230425055936</v>
      </c>
      <c r="K9" s="128">
        <f t="shared" si="5"/>
        <v>100</v>
      </c>
    </row>
    <row r="10" spans="1:11" ht="24.75" customHeight="1" x14ac:dyDescent="0.2">
      <c r="A10" s="125" t="s">
        <v>14</v>
      </c>
      <c r="B10" s="127">
        <v>170</v>
      </c>
      <c r="C10" s="127">
        <v>145</v>
      </c>
      <c r="D10" s="127">
        <v>19</v>
      </c>
      <c r="E10" s="127">
        <v>6</v>
      </c>
      <c r="F10" s="127">
        <f t="shared" si="0"/>
        <v>170</v>
      </c>
      <c r="G10" s="127"/>
      <c r="H10" s="128">
        <f t="shared" si="2"/>
        <v>85.294117647058826</v>
      </c>
      <c r="I10" s="128">
        <f t="shared" si="3"/>
        <v>11.176470588235295</v>
      </c>
      <c r="J10" s="128">
        <f t="shared" si="4"/>
        <v>3.5294117647058822</v>
      </c>
      <c r="K10" s="128">
        <f t="shared" si="5"/>
        <v>100</v>
      </c>
    </row>
    <row r="11" spans="1:11" ht="24.75" customHeight="1" x14ac:dyDescent="0.2">
      <c r="A11" s="125" t="s">
        <v>15</v>
      </c>
      <c r="B11" s="127">
        <v>40</v>
      </c>
      <c r="C11" s="127">
        <v>39</v>
      </c>
      <c r="D11" s="127">
        <v>1</v>
      </c>
      <c r="E11" s="127">
        <v>0</v>
      </c>
      <c r="F11" s="127">
        <f t="shared" si="0"/>
        <v>40</v>
      </c>
      <c r="G11" s="127"/>
      <c r="H11" s="128">
        <f t="shared" si="2"/>
        <v>97.5</v>
      </c>
      <c r="I11" s="128">
        <f t="shared" si="3"/>
        <v>2.5</v>
      </c>
      <c r="J11" s="128">
        <f t="shared" si="4"/>
        <v>0</v>
      </c>
      <c r="K11" s="128">
        <f t="shared" si="5"/>
        <v>100</v>
      </c>
    </row>
    <row r="12" spans="1:11" ht="24.75" customHeight="1" x14ac:dyDescent="0.2">
      <c r="A12" s="125" t="s">
        <v>16</v>
      </c>
      <c r="B12" s="127">
        <v>57</v>
      </c>
      <c r="C12" s="127">
        <v>51</v>
      </c>
      <c r="D12" s="127">
        <v>5</v>
      </c>
      <c r="E12" s="127">
        <v>1</v>
      </c>
      <c r="F12" s="127">
        <f t="shared" si="0"/>
        <v>57</v>
      </c>
      <c r="G12" s="127"/>
      <c r="H12" s="128">
        <f t="shared" si="2"/>
        <v>89.473684210526315</v>
      </c>
      <c r="I12" s="128">
        <f t="shared" si="3"/>
        <v>8.7719298245614024</v>
      </c>
      <c r="J12" s="128">
        <f t="shared" si="4"/>
        <v>1.7543859649122806</v>
      </c>
      <c r="K12" s="128">
        <f t="shared" si="5"/>
        <v>100</v>
      </c>
    </row>
    <row r="13" spans="1:11" ht="24.75" customHeight="1" x14ac:dyDescent="0.2">
      <c r="A13" s="125" t="s">
        <v>17</v>
      </c>
      <c r="B13" s="127">
        <v>35</v>
      </c>
      <c r="C13" s="127">
        <v>33</v>
      </c>
      <c r="D13" s="127">
        <v>1</v>
      </c>
      <c r="E13" s="127">
        <v>1</v>
      </c>
      <c r="F13" s="127">
        <f t="shared" si="0"/>
        <v>35</v>
      </c>
      <c r="G13" s="127"/>
      <c r="H13" s="128">
        <f t="shared" si="2"/>
        <v>94.285714285714278</v>
      </c>
      <c r="I13" s="128">
        <f t="shared" si="3"/>
        <v>2.8571428571428572</v>
      </c>
      <c r="J13" s="128">
        <f t="shared" si="4"/>
        <v>2.8571428571428572</v>
      </c>
      <c r="K13" s="128">
        <f t="shared" si="5"/>
        <v>100</v>
      </c>
    </row>
    <row r="14" spans="1:11" ht="24.75" customHeight="1" x14ac:dyDescent="0.2">
      <c r="A14" s="125" t="s">
        <v>18</v>
      </c>
      <c r="B14" s="127">
        <v>48</v>
      </c>
      <c r="C14" s="127">
        <v>46</v>
      </c>
      <c r="D14" s="127">
        <v>2</v>
      </c>
      <c r="E14" s="127">
        <v>0</v>
      </c>
      <c r="F14" s="127">
        <f t="shared" si="0"/>
        <v>48</v>
      </c>
      <c r="G14" s="127"/>
      <c r="H14" s="128">
        <f t="shared" si="2"/>
        <v>95.833333333333343</v>
      </c>
      <c r="I14" s="128">
        <f t="shared" si="3"/>
        <v>4.1666666666666661</v>
      </c>
      <c r="J14" s="128">
        <f t="shared" si="4"/>
        <v>0</v>
      </c>
      <c r="K14" s="128">
        <f t="shared" si="5"/>
        <v>100</v>
      </c>
    </row>
    <row r="15" spans="1:11" ht="24.75" customHeight="1" x14ac:dyDescent="0.2">
      <c r="A15" s="125" t="s">
        <v>19</v>
      </c>
      <c r="B15" s="127">
        <v>58</v>
      </c>
      <c r="C15" s="127">
        <v>58</v>
      </c>
      <c r="D15" s="127">
        <v>0</v>
      </c>
      <c r="E15" s="127">
        <v>0</v>
      </c>
      <c r="F15" s="127">
        <f t="shared" si="0"/>
        <v>58</v>
      </c>
      <c r="G15" s="127"/>
      <c r="H15" s="128">
        <f t="shared" si="2"/>
        <v>100</v>
      </c>
      <c r="I15" s="128">
        <f t="shared" si="3"/>
        <v>0</v>
      </c>
      <c r="J15" s="128">
        <f t="shared" si="4"/>
        <v>0</v>
      </c>
      <c r="K15" s="128">
        <f t="shared" si="5"/>
        <v>100</v>
      </c>
    </row>
    <row r="16" spans="1:11" ht="24.75" customHeight="1" x14ac:dyDescent="0.2">
      <c r="A16" s="125" t="s">
        <v>20</v>
      </c>
      <c r="B16" s="127">
        <v>38</v>
      </c>
      <c r="C16" s="129">
        <v>35</v>
      </c>
      <c r="D16" s="129">
        <v>3</v>
      </c>
      <c r="E16" s="129">
        <v>0</v>
      </c>
      <c r="F16" s="129">
        <f t="shared" si="0"/>
        <v>38</v>
      </c>
      <c r="G16" s="129"/>
      <c r="H16" s="128">
        <f t="shared" si="2"/>
        <v>92.10526315789474</v>
      </c>
      <c r="I16" s="128">
        <f t="shared" si="3"/>
        <v>7.8947368421052628</v>
      </c>
      <c r="J16" s="128">
        <f t="shared" si="4"/>
        <v>0</v>
      </c>
      <c r="K16" s="128">
        <f t="shared" si="5"/>
        <v>100</v>
      </c>
    </row>
    <row r="17" spans="1:17" ht="24.75" customHeight="1" x14ac:dyDescent="0.2">
      <c r="A17" s="125" t="s">
        <v>21</v>
      </c>
      <c r="B17" s="127">
        <v>80</v>
      </c>
      <c r="C17" s="127">
        <v>73</v>
      </c>
      <c r="D17" s="127">
        <v>7</v>
      </c>
      <c r="E17" s="127">
        <v>0</v>
      </c>
      <c r="F17" s="127">
        <f t="shared" si="0"/>
        <v>80</v>
      </c>
      <c r="G17" s="127"/>
      <c r="H17" s="128">
        <f t="shared" si="2"/>
        <v>91.25</v>
      </c>
      <c r="I17" s="128">
        <f t="shared" si="3"/>
        <v>8.75</v>
      </c>
      <c r="J17" s="128">
        <f t="shared" si="4"/>
        <v>0</v>
      </c>
      <c r="K17" s="128">
        <f t="shared" si="5"/>
        <v>100</v>
      </c>
    </row>
    <row r="18" spans="1:17" ht="24.75" customHeight="1" x14ac:dyDescent="0.2">
      <c r="A18" s="125" t="s">
        <v>22</v>
      </c>
      <c r="B18" s="127">
        <v>79</v>
      </c>
      <c r="C18" s="127">
        <v>68</v>
      </c>
      <c r="D18" s="127">
        <v>11</v>
      </c>
      <c r="E18" s="127">
        <v>0</v>
      </c>
      <c r="F18" s="127">
        <f t="shared" si="0"/>
        <v>79</v>
      </c>
      <c r="G18" s="127"/>
      <c r="H18" s="128">
        <f t="shared" si="2"/>
        <v>86.075949367088612</v>
      </c>
      <c r="I18" s="128">
        <f t="shared" si="3"/>
        <v>13.924050632911392</v>
      </c>
      <c r="J18" s="128">
        <f t="shared" si="4"/>
        <v>0</v>
      </c>
      <c r="K18" s="128">
        <f t="shared" si="5"/>
        <v>100</v>
      </c>
    </row>
    <row r="19" spans="1:17" ht="24.75" customHeight="1" x14ac:dyDescent="0.2">
      <c r="A19" s="126" t="s">
        <v>23</v>
      </c>
      <c r="B19" s="127">
        <v>100</v>
      </c>
      <c r="C19" s="129">
        <v>80</v>
      </c>
      <c r="D19" s="129">
        <v>20</v>
      </c>
      <c r="E19" s="129">
        <v>0</v>
      </c>
      <c r="F19" s="129">
        <f t="shared" si="0"/>
        <v>100</v>
      </c>
      <c r="G19" s="129"/>
      <c r="H19" s="182">
        <f t="shared" si="2"/>
        <v>80</v>
      </c>
      <c r="I19" s="182">
        <f t="shared" si="3"/>
        <v>20</v>
      </c>
      <c r="J19" s="182">
        <f t="shared" si="4"/>
        <v>0</v>
      </c>
      <c r="K19" s="182">
        <f t="shared" si="5"/>
        <v>100</v>
      </c>
    </row>
    <row r="20" spans="1:17" ht="33.75" customHeight="1" thickBot="1" x14ac:dyDescent="0.25">
      <c r="A20" s="198" t="s">
        <v>145</v>
      </c>
      <c r="B20" s="199">
        <f>SUM(B5:B19)</f>
        <v>1555</v>
      </c>
      <c r="C20" s="199">
        <f>SUM(C5:C19)</f>
        <v>1330</v>
      </c>
      <c r="D20" s="199">
        <f>SUM(D5:D19)</f>
        <v>136</v>
      </c>
      <c r="E20" s="199">
        <f>SUM(E5:E19)</f>
        <v>89</v>
      </c>
      <c r="F20" s="199">
        <f>SUM(F5:F19)</f>
        <v>1555</v>
      </c>
      <c r="G20" s="199"/>
      <c r="H20" s="195">
        <f t="shared" si="2"/>
        <v>85.530546623794208</v>
      </c>
      <c r="I20" s="195">
        <f t="shared" si="3"/>
        <v>8.745980707395498</v>
      </c>
      <c r="J20" s="195">
        <f t="shared" si="4"/>
        <v>5.723472668810289</v>
      </c>
      <c r="K20" s="195">
        <f t="shared" si="5"/>
        <v>100</v>
      </c>
    </row>
    <row r="21" spans="1:17" s="117" customFormat="1" ht="24.75" customHeight="1" thickTop="1" x14ac:dyDescent="0.2">
      <c r="A21" s="140"/>
      <c r="B21" s="140"/>
      <c r="C21" s="24"/>
      <c r="D21" s="24"/>
      <c r="E21" s="24"/>
      <c r="F21" s="24"/>
      <c r="G21" s="120"/>
      <c r="H21" s="25"/>
      <c r="I21" s="25"/>
      <c r="J21" s="25"/>
      <c r="K21" s="25"/>
    </row>
    <row r="22" spans="1:17" ht="13.5" customHeight="1" x14ac:dyDescent="0.2">
      <c r="A22" s="126"/>
      <c r="B22" s="126"/>
    </row>
    <row r="23" spans="1:17" s="123" customFormat="1" ht="24.75" customHeight="1" x14ac:dyDescent="0.2">
      <c r="A23" s="216" t="s">
        <v>185</v>
      </c>
      <c r="B23" s="216"/>
      <c r="C23" s="216"/>
      <c r="D23" s="216"/>
      <c r="E23" s="216"/>
      <c r="F23" s="216"/>
      <c r="G23" s="122"/>
      <c r="H23" s="122"/>
      <c r="I23" s="122"/>
      <c r="J23" s="122"/>
      <c r="K23" s="122">
        <v>60</v>
      </c>
      <c r="L23" s="122"/>
      <c r="M23" s="122"/>
      <c r="N23" s="122"/>
      <c r="O23" s="122"/>
      <c r="P23" s="122"/>
      <c r="Q23" s="122"/>
    </row>
  </sheetData>
  <mergeCells count="6">
    <mergeCell ref="A23:F23"/>
    <mergeCell ref="A1:K1"/>
    <mergeCell ref="A3:A4"/>
    <mergeCell ref="C3:F3"/>
    <mergeCell ref="H3:K3"/>
    <mergeCell ref="B3:B4"/>
  </mergeCells>
  <printOptions horizontalCentered="1"/>
  <pageMargins left="0.511811023622047" right="0.511811023622047" top="0.59055118110236204" bottom="0.196850393700787" header="0.31496062992126" footer="0.31496062992126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23"/>
  <sheetViews>
    <sheetView rightToLeft="1" view="pageBreakPreview" zoomScale="110" zoomScaleSheetLayoutView="110" workbookViewId="0">
      <selection activeCell="O12" sqref="N12:O12"/>
    </sheetView>
  </sheetViews>
  <sheetFormatPr defaultRowHeight="14.25" x14ac:dyDescent="0.2"/>
  <cols>
    <col min="1" max="1" width="12.125" style="42" customWidth="1"/>
    <col min="2" max="2" width="11.75" style="123" customWidth="1"/>
    <col min="3" max="4" width="11.625" style="123" customWidth="1"/>
    <col min="5" max="6" width="9.125" style="123" customWidth="1"/>
    <col min="7" max="7" width="1.125" style="123" customWidth="1"/>
    <col min="8" max="8" width="11.25" style="123" customWidth="1"/>
    <col min="9" max="9" width="11" style="123" customWidth="1"/>
    <col min="10" max="10" width="10.375" style="123" customWidth="1"/>
    <col min="11" max="11" width="10.75" style="123" customWidth="1"/>
    <col min="12" max="257" width="9.125" style="123"/>
    <col min="258" max="258" width="12.125" style="123" customWidth="1"/>
    <col min="259" max="259" width="11.875" style="123" customWidth="1"/>
    <col min="260" max="261" width="13.25" style="123" customWidth="1"/>
    <col min="262" max="262" width="9.125" style="123" customWidth="1"/>
    <col min="263" max="263" width="1.125" style="123" customWidth="1"/>
    <col min="264" max="266" width="11.75" style="123" customWidth="1"/>
    <col min="267" max="267" width="10.75" style="123" customWidth="1"/>
    <col min="268" max="513" width="9.125" style="123"/>
    <col min="514" max="514" width="12.125" style="123" customWidth="1"/>
    <col min="515" max="515" width="11.875" style="123" customWidth="1"/>
    <col min="516" max="517" width="13.25" style="123" customWidth="1"/>
    <col min="518" max="518" width="9.125" style="123" customWidth="1"/>
    <col min="519" max="519" width="1.125" style="123" customWidth="1"/>
    <col min="520" max="522" width="11.75" style="123" customWidth="1"/>
    <col min="523" max="523" width="10.75" style="123" customWidth="1"/>
    <col min="524" max="769" width="9.125" style="123"/>
    <col min="770" max="770" width="12.125" style="123" customWidth="1"/>
    <col min="771" max="771" width="11.875" style="123" customWidth="1"/>
    <col min="772" max="773" width="13.25" style="123" customWidth="1"/>
    <col min="774" max="774" width="9.125" style="123" customWidth="1"/>
    <col min="775" max="775" width="1.125" style="123" customWidth="1"/>
    <col min="776" max="778" width="11.75" style="123" customWidth="1"/>
    <col min="779" max="779" width="10.75" style="123" customWidth="1"/>
    <col min="780" max="1025" width="9.125" style="123"/>
    <col min="1026" max="1026" width="12.125" style="123" customWidth="1"/>
    <col min="1027" max="1027" width="11.875" style="123" customWidth="1"/>
    <col min="1028" max="1029" width="13.25" style="123" customWidth="1"/>
    <col min="1030" max="1030" width="9.125" style="123" customWidth="1"/>
    <col min="1031" max="1031" width="1.125" style="123" customWidth="1"/>
    <col min="1032" max="1034" width="11.75" style="123" customWidth="1"/>
    <col min="1035" max="1035" width="10.75" style="123" customWidth="1"/>
    <col min="1036" max="1281" width="9.125" style="123"/>
    <col min="1282" max="1282" width="12.125" style="123" customWidth="1"/>
    <col min="1283" max="1283" width="11.875" style="123" customWidth="1"/>
    <col min="1284" max="1285" width="13.25" style="123" customWidth="1"/>
    <col min="1286" max="1286" width="9.125" style="123" customWidth="1"/>
    <col min="1287" max="1287" width="1.125" style="123" customWidth="1"/>
    <col min="1288" max="1290" width="11.75" style="123" customWidth="1"/>
    <col min="1291" max="1291" width="10.75" style="123" customWidth="1"/>
    <col min="1292" max="1537" width="9.125" style="123"/>
    <col min="1538" max="1538" width="12.125" style="123" customWidth="1"/>
    <col min="1539" max="1539" width="11.875" style="123" customWidth="1"/>
    <col min="1540" max="1541" width="13.25" style="123" customWidth="1"/>
    <col min="1542" max="1542" width="9.125" style="123" customWidth="1"/>
    <col min="1543" max="1543" width="1.125" style="123" customWidth="1"/>
    <col min="1544" max="1546" width="11.75" style="123" customWidth="1"/>
    <col min="1547" max="1547" width="10.75" style="123" customWidth="1"/>
    <col min="1548" max="1793" width="9.125" style="123"/>
    <col min="1794" max="1794" width="12.125" style="123" customWidth="1"/>
    <col min="1795" max="1795" width="11.875" style="123" customWidth="1"/>
    <col min="1796" max="1797" width="13.25" style="123" customWidth="1"/>
    <col min="1798" max="1798" width="9.125" style="123" customWidth="1"/>
    <col min="1799" max="1799" width="1.125" style="123" customWidth="1"/>
    <col min="1800" max="1802" width="11.75" style="123" customWidth="1"/>
    <col min="1803" max="1803" width="10.75" style="123" customWidth="1"/>
    <col min="1804" max="2049" width="9.125" style="123"/>
    <col min="2050" max="2050" width="12.125" style="123" customWidth="1"/>
    <col min="2051" max="2051" width="11.875" style="123" customWidth="1"/>
    <col min="2052" max="2053" width="13.25" style="123" customWidth="1"/>
    <col min="2054" max="2054" width="9.125" style="123" customWidth="1"/>
    <col min="2055" max="2055" width="1.125" style="123" customWidth="1"/>
    <col min="2056" max="2058" width="11.75" style="123" customWidth="1"/>
    <col min="2059" max="2059" width="10.75" style="123" customWidth="1"/>
    <col min="2060" max="2305" width="9.125" style="123"/>
    <col min="2306" max="2306" width="12.125" style="123" customWidth="1"/>
    <col min="2307" max="2307" width="11.875" style="123" customWidth="1"/>
    <col min="2308" max="2309" width="13.25" style="123" customWidth="1"/>
    <col min="2310" max="2310" width="9.125" style="123" customWidth="1"/>
    <col min="2311" max="2311" width="1.125" style="123" customWidth="1"/>
    <col min="2312" max="2314" width="11.75" style="123" customWidth="1"/>
    <col min="2315" max="2315" width="10.75" style="123" customWidth="1"/>
    <col min="2316" max="2561" width="9.125" style="123"/>
    <col min="2562" max="2562" width="12.125" style="123" customWidth="1"/>
    <col min="2563" max="2563" width="11.875" style="123" customWidth="1"/>
    <col min="2564" max="2565" width="13.25" style="123" customWidth="1"/>
    <col min="2566" max="2566" width="9.125" style="123" customWidth="1"/>
    <col min="2567" max="2567" width="1.125" style="123" customWidth="1"/>
    <col min="2568" max="2570" width="11.75" style="123" customWidth="1"/>
    <col min="2571" max="2571" width="10.75" style="123" customWidth="1"/>
    <col min="2572" max="2817" width="9.125" style="123"/>
    <col min="2818" max="2818" width="12.125" style="123" customWidth="1"/>
    <col min="2819" max="2819" width="11.875" style="123" customWidth="1"/>
    <col min="2820" max="2821" width="13.25" style="123" customWidth="1"/>
    <col min="2822" max="2822" width="9.125" style="123" customWidth="1"/>
    <col min="2823" max="2823" width="1.125" style="123" customWidth="1"/>
    <col min="2824" max="2826" width="11.75" style="123" customWidth="1"/>
    <col min="2827" max="2827" width="10.75" style="123" customWidth="1"/>
    <col min="2828" max="3073" width="9.125" style="123"/>
    <col min="3074" max="3074" width="12.125" style="123" customWidth="1"/>
    <col min="3075" max="3075" width="11.875" style="123" customWidth="1"/>
    <col min="3076" max="3077" width="13.25" style="123" customWidth="1"/>
    <col min="3078" max="3078" width="9.125" style="123" customWidth="1"/>
    <col min="3079" max="3079" width="1.125" style="123" customWidth="1"/>
    <col min="3080" max="3082" width="11.75" style="123" customWidth="1"/>
    <col min="3083" max="3083" width="10.75" style="123" customWidth="1"/>
    <col min="3084" max="3329" width="9.125" style="123"/>
    <col min="3330" max="3330" width="12.125" style="123" customWidth="1"/>
    <col min="3331" max="3331" width="11.875" style="123" customWidth="1"/>
    <col min="3332" max="3333" width="13.25" style="123" customWidth="1"/>
    <col min="3334" max="3334" width="9.125" style="123" customWidth="1"/>
    <col min="3335" max="3335" width="1.125" style="123" customWidth="1"/>
    <col min="3336" max="3338" width="11.75" style="123" customWidth="1"/>
    <col min="3339" max="3339" width="10.75" style="123" customWidth="1"/>
    <col min="3340" max="3585" width="9.125" style="123"/>
    <col min="3586" max="3586" width="12.125" style="123" customWidth="1"/>
    <col min="3587" max="3587" width="11.875" style="123" customWidth="1"/>
    <col min="3588" max="3589" width="13.25" style="123" customWidth="1"/>
    <col min="3590" max="3590" width="9.125" style="123" customWidth="1"/>
    <col min="3591" max="3591" width="1.125" style="123" customWidth="1"/>
    <col min="3592" max="3594" width="11.75" style="123" customWidth="1"/>
    <col min="3595" max="3595" width="10.75" style="123" customWidth="1"/>
    <col min="3596" max="3841" width="9.125" style="123"/>
    <col min="3842" max="3842" width="12.125" style="123" customWidth="1"/>
    <col min="3843" max="3843" width="11.875" style="123" customWidth="1"/>
    <col min="3844" max="3845" width="13.25" style="123" customWidth="1"/>
    <col min="3846" max="3846" width="9.125" style="123" customWidth="1"/>
    <col min="3847" max="3847" width="1.125" style="123" customWidth="1"/>
    <col min="3848" max="3850" width="11.75" style="123" customWidth="1"/>
    <col min="3851" max="3851" width="10.75" style="123" customWidth="1"/>
    <col min="3852" max="4097" width="9.125" style="123"/>
    <col min="4098" max="4098" width="12.125" style="123" customWidth="1"/>
    <col min="4099" max="4099" width="11.875" style="123" customWidth="1"/>
    <col min="4100" max="4101" width="13.25" style="123" customWidth="1"/>
    <col min="4102" max="4102" width="9.125" style="123" customWidth="1"/>
    <col min="4103" max="4103" width="1.125" style="123" customWidth="1"/>
    <col min="4104" max="4106" width="11.75" style="123" customWidth="1"/>
    <col min="4107" max="4107" width="10.75" style="123" customWidth="1"/>
    <col min="4108" max="4353" width="9.125" style="123"/>
    <col min="4354" max="4354" width="12.125" style="123" customWidth="1"/>
    <col min="4355" max="4355" width="11.875" style="123" customWidth="1"/>
    <col min="4356" max="4357" width="13.25" style="123" customWidth="1"/>
    <col min="4358" max="4358" width="9.125" style="123" customWidth="1"/>
    <col min="4359" max="4359" width="1.125" style="123" customWidth="1"/>
    <col min="4360" max="4362" width="11.75" style="123" customWidth="1"/>
    <col min="4363" max="4363" width="10.75" style="123" customWidth="1"/>
    <col min="4364" max="4609" width="9.125" style="123"/>
    <col min="4610" max="4610" width="12.125" style="123" customWidth="1"/>
    <col min="4611" max="4611" width="11.875" style="123" customWidth="1"/>
    <col min="4612" max="4613" width="13.25" style="123" customWidth="1"/>
    <col min="4614" max="4614" width="9.125" style="123" customWidth="1"/>
    <col min="4615" max="4615" width="1.125" style="123" customWidth="1"/>
    <col min="4616" max="4618" width="11.75" style="123" customWidth="1"/>
    <col min="4619" max="4619" width="10.75" style="123" customWidth="1"/>
    <col min="4620" max="4865" width="9.125" style="123"/>
    <col min="4866" max="4866" width="12.125" style="123" customWidth="1"/>
    <col min="4867" max="4867" width="11.875" style="123" customWidth="1"/>
    <col min="4868" max="4869" width="13.25" style="123" customWidth="1"/>
    <col min="4870" max="4870" width="9.125" style="123" customWidth="1"/>
    <col min="4871" max="4871" width="1.125" style="123" customWidth="1"/>
    <col min="4872" max="4874" width="11.75" style="123" customWidth="1"/>
    <col min="4875" max="4875" width="10.75" style="123" customWidth="1"/>
    <col min="4876" max="5121" width="9.125" style="123"/>
    <col min="5122" max="5122" width="12.125" style="123" customWidth="1"/>
    <col min="5123" max="5123" width="11.875" style="123" customWidth="1"/>
    <col min="5124" max="5125" width="13.25" style="123" customWidth="1"/>
    <col min="5126" max="5126" width="9.125" style="123" customWidth="1"/>
    <col min="5127" max="5127" width="1.125" style="123" customWidth="1"/>
    <col min="5128" max="5130" width="11.75" style="123" customWidth="1"/>
    <col min="5131" max="5131" width="10.75" style="123" customWidth="1"/>
    <col min="5132" max="5377" width="9.125" style="123"/>
    <col min="5378" max="5378" width="12.125" style="123" customWidth="1"/>
    <col min="5379" max="5379" width="11.875" style="123" customWidth="1"/>
    <col min="5380" max="5381" width="13.25" style="123" customWidth="1"/>
    <col min="5382" max="5382" width="9.125" style="123" customWidth="1"/>
    <col min="5383" max="5383" width="1.125" style="123" customWidth="1"/>
    <col min="5384" max="5386" width="11.75" style="123" customWidth="1"/>
    <col min="5387" max="5387" width="10.75" style="123" customWidth="1"/>
    <col min="5388" max="5633" width="9.125" style="123"/>
    <col min="5634" max="5634" width="12.125" style="123" customWidth="1"/>
    <col min="5635" max="5635" width="11.875" style="123" customWidth="1"/>
    <col min="5636" max="5637" width="13.25" style="123" customWidth="1"/>
    <col min="5638" max="5638" width="9.125" style="123" customWidth="1"/>
    <col min="5639" max="5639" width="1.125" style="123" customWidth="1"/>
    <col min="5640" max="5642" width="11.75" style="123" customWidth="1"/>
    <col min="5643" max="5643" width="10.75" style="123" customWidth="1"/>
    <col min="5644" max="5889" width="9.125" style="123"/>
    <col min="5890" max="5890" width="12.125" style="123" customWidth="1"/>
    <col min="5891" max="5891" width="11.875" style="123" customWidth="1"/>
    <col min="5892" max="5893" width="13.25" style="123" customWidth="1"/>
    <col min="5894" max="5894" width="9.125" style="123" customWidth="1"/>
    <col min="5895" max="5895" width="1.125" style="123" customWidth="1"/>
    <col min="5896" max="5898" width="11.75" style="123" customWidth="1"/>
    <col min="5899" max="5899" width="10.75" style="123" customWidth="1"/>
    <col min="5900" max="6145" width="9.125" style="123"/>
    <col min="6146" max="6146" width="12.125" style="123" customWidth="1"/>
    <col min="6147" max="6147" width="11.875" style="123" customWidth="1"/>
    <col min="6148" max="6149" width="13.25" style="123" customWidth="1"/>
    <col min="6150" max="6150" width="9.125" style="123" customWidth="1"/>
    <col min="6151" max="6151" width="1.125" style="123" customWidth="1"/>
    <col min="6152" max="6154" width="11.75" style="123" customWidth="1"/>
    <col min="6155" max="6155" width="10.75" style="123" customWidth="1"/>
    <col min="6156" max="6401" width="9.125" style="123"/>
    <col min="6402" max="6402" width="12.125" style="123" customWidth="1"/>
    <col min="6403" max="6403" width="11.875" style="123" customWidth="1"/>
    <col min="6404" max="6405" width="13.25" style="123" customWidth="1"/>
    <col min="6406" max="6406" width="9.125" style="123" customWidth="1"/>
    <col min="6407" max="6407" width="1.125" style="123" customWidth="1"/>
    <col min="6408" max="6410" width="11.75" style="123" customWidth="1"/>
    <col min="6411" max="6411" width="10.75" style="123" customWidth="1"/>
    <col min="6412" max="6657" width="9.125" style="123"/>
    <col min="6658" max="6658" width="12.125" style="123" customWidth="1"/>
    <col min="6659" max="6659" width="11.875" style="123" customWidth="1"/>
    <col min="6660" max="6661" width="13.25" style="123" customWidth="1"/>
    <col min="6662" max="6662" width="9.125" style="123" customWidth="1"/>
    <col min="6663" max="6663" width="1.125" style="123" customWidth="1"/>
    <col min="6664" max="6666" width="11.75" style="123" customWidth="1"/>
    <col min="6667" max="6667" width="10.75" style="123" customWidth="1"/>
    <col min="6668" max="6913" width="9.125" style="123"/>
    <col min="6914" max="6914" width="12.125" style="123" customWidth="1"/>
    <col min="6915" max="6915" width="11.875" style="123" customWidth="1"/>
    <col min="6916" max="6917" width="13.25" style="123" customWidth="1"/>
    <col min="6918" max="6918" width="9.125" style="123" customWidth="1"/>
    <col min="6919" max="6919" width="1.125" style="123" customWidth="1"/>
    <col min="6920" max="6922" width="11.75" style="123" customWidth="1"/>
    <col min="6923" max="6923" width="10.75" style="123" customWidth="1"/>
    <col min="6924" max="7169" width="9.125" style="123"/>
    <col min="7170" max="7170" width="12.125" style="123" customWidth="1"/>
    <col min="7171" max="7171" width="11.875" style="123" customWidth="1"/>
    <col min="7172" max="7173" width="13.25" style="123" customWidth="1"/>
    <col min="7174" max="7174" width="9.125" style="123" customWidth="1"/>
    <col min="7175" max="7175" width="1.125" style="123" customWidth="1"/>
    <col min="7176" max="7178" width="11.75" style="123" customWidth="1"/>
    <col min="7179" max="7179" width="10.75" style="123" customWidth="1"/>
    <col min="7180" max="7425" width="9.125" style="123"/>
    <col min="7426" max="7426" width="12.125" style="123" customWidth="1"/>
    <col min="7427" max="7427" width="11.875" style="123" customWidth="1"/>
    <col min="7428" max="7429" width="13.25" style="123" customWidth="1"/>
    <col min="7430" max="7430" width="9.125" style="123" customWidth="1"/>
    <col min="7431" max="7431" width="1.125" style="123" customWidth="1"/>
    <col min="7432" max="7434" width="11.75" style="123" customWidth="1"/>
    <col min="7435" max="7435" width="10.75" style="123" customWidth="1"/>
    <col min="7436" max="7681" width="9.125" style="123"/>
    <col min="7682" max="7682" width="12.125" style="123" customWidth="1"/>
    <col min="7683" max="7683" width="11.875" style="123" customWidth="1"/>
    <col min="7684" max="7685" width="13.25" style="123" customWidth="1"/>
    <col min="7686" max="7686" width="9.125" style="123" customWidth="1"/>
    <col min="7687" max="7687" width="1.125" style="123" customWidth="1"/>
    <col min="7688" max="7690" width="11.75" style="123" customWidth="1"/>
    <col min="7691" max="7691" width="10.75" style="123" customWidth="1"/>
    <col min="7692" max="7937" width="9.125" style="123"/>
    <col min="7938" max="7938" width="12.125" style="123" customWidth="1"/>
    <col min="7939" max="7939" width="11.875" style="123" customWidth="1"/>
    <col min="7940" max="7941" width="13.25" style="123" customWidth="1"/>
    <col min="7942" max="7942" width="9.125" style="123" customWidth="1"/>
    <col min="7943" max="7943" width="1.125" style="123" customWidth="1"/>
    <col min="7944" max="7946" width="11.75" style="123" customWidth="1"/>
    <col min="7947" max="7947" width="10.75" style="123" customWidth="1"/>
    <col min="7948" max="8193" width="9.125" style="123"/>
    <col min="8194" max="8194" width="12.125" style="123" customWidth="1"/>
    <col min="8195" max="8195" width="11.875" style="123" customWidth="1"/>
    <col min="8196" max="8197" width="13.25" style="123" customWidth="1"/>
    <col min="8198" max="8198" width="9.125" style="123" customWidth="1"/>
    <col min="8199" max="8199" width="1.125" style="123" customWidth="1"/>
    <col min="8200" max="8202" width="11.75" style="123" customWidth="1"/>
    <col min="8203" max="8203" width="10.75" style="123" customWidth="1"/>
    <col min="8204" max="8449" width="9.125" style="123"/>
    <col min="8450" max="8450" width="12.125" style="123" customWidth="1"/>
    <col min="8451" max="8451" width="11.875" style="123" customWidth="1"/>
    <col min="8452" max="8453" width="13.25" style="123" customWidth="1"/>
    <col min="8454" max="8454" width="9.125" style="123" customWidth="1"/>
    <col min="8455" max="8455" width="1.125" style="123" customWidth="1"/>
    <col min="8456" max="8458" width="11.75" style="123" customWidth="1"/>
    <col min="8459" max="8459" width="10.75" style="123" customWidth="1"/>
    <col min="8460" max="8705" width="9.125" style="123"/>
    <col min="8706" max="8706" width="12.125" style="123" customWidth="1"/>
    <col min="8707" max="8707" width="11.875" style="123" customWidth="1"/>
    <col min="8708" max="8709" width="13.25" style="123" customWidth="1"/>
    <col min="8710" max="8710" width="9.125" style="123" customWidth="1"/>
    <col min="8711" max="8711" width="1.125" style="123" customWidth="1"/>
    <col min="8712" max="8714" width="11.75" style="123" customWidth="1"/>
    <col min="8715" max="8715" width="10.75" style="123" customWidth="1"/>
    <col min="8716" max="8961" width="9.125" style="123"/>
    <col min="8962" max="8962" width="12.125" style="123" customWidth="1"/>
    <col min="8963" max="8963" width="11.875" style="123" customWidth="1"/>
    <col min="8964" max="8965" width="13.25" style="123" customWidth="1"/>
    <col min="8966" max="8966" width="9.125" style="123" customWidth="1"/>
    <col min="8967" max="8967" width="1.125" style="123" customWidth="1"/>
    <col min="8968" max="8970" width="11.75" style="123" customWidth="1"/>
    <col min="8971" max="8971" width="10.75" style="123" customWidth="1"/>
    <col min="8972" max="9217" width="9.125" style="123"/>
    <col min="9218" max="9218" width="12.125" style="123" customWidth="1"/>
    <col min="9219" max="9219" width="11.875" style="123" customWidth="1"/>
    <col min="9220" max="9221" width="13.25" style="123" customWidth="1"/>
    <col min="9222" max="9222" width="9.125" style="123" customWidth="1"/>
    <col min="9223" max="9223" width="1.125" style="123" customWidth="1"/>
    <col min="9224" max="9226" width="11.75" style="123" customWidth="1"/>
    <col min="9227" max="9227" width="10.75" style="123" customWidth="1"/>
    <col min="9228" max="9473" width="9.125" style="123"/>
    <col min="9474" max="9474" width="12.125" style="123" customWidth="1"/>
    <col min="9475" max="9475" width="11.875" style="123" customWidth="1"/>
    <col min="9476" max="9477" width="13.25" style="123" customWidth="1"/>
    <col min="9478" max="9478" width="9.125" style="123" customWidth="1"/>
    <col min="9479" max="9479" width="1.125" style="123" customWidth="1"/>
    <col min="9480" max="9482" width="11.75" style="123" customWidth="1"/>
    <col min="9483" max="9483" width="10.75" style="123" customWidth="1"/>
    <col min="9484" max="9729" width="9.125" style="123"/>
    <col min="9730" max="9730" width="12.125" style="123" customWidth="1"/>
    <col min="9731" max="9731" width="11.875" style="123" customWidth="1"/>
    <col min="9732" max="9733" width="13.25" style="123" customWidth="1"/>
    <col min="9734" max="9734" width="9.125" style="123" customWidth="1"/>
    <col min="9735" max="9735" width="1.125" style="123" customWidth="1"/>
    <col min="9736" max="9738" width="11.75" style="123" customWidth="1"/>
    <col min="9739" max="9739" width="10.75" style="123" customWidth="1"/>
    <col min="9740" max="9985" width="9.125" style="123"/>
    <col min="9986" max="9986" width="12.125" style="123" customWidth="1"/>
    <col min="9987" max="9987" width="11.875" style="123" customWidth="1"/>
    <col min="9988" max="9989" width="13.25" style="123" customWidth="1"/>
    <col min="9990" max="9990" width="9.125" style="123" customWidth="1"/>
    <col min="9991" max="9991" width="1.125" style="123" customWidth="1"/>
    <col min="9992" max="9994" width="11.75" style="123" customWidth="1"/>
    <col min="9995" max="9995" width="10.75" style="123" customWidth="1"/>
    <col min="9996" max="10241" width="9.125" style="123"/>
    <col min="10242" max="10242" width="12.125" style="123" customWidth="1"/>
    <col min="10243" max="10243" width="11.875" style="123" customWidth="1"/>
    <col min="10244" max="10245" width="13.25" style="123" customWidth="1"/>
    <col min="10246" max="10246" width="9.125" style="123" customWidth="1"/>
    <col min="10247" max="10247" width="1.125" style="123" customWidth="1"/>
    <col min="10248" max="10250" width="11.75" style="123" customWidth="1"/>
    <col min="10251" max="10251" width="10.75" style="123" customWidth="1"/>
    <col min="10252" max="10497" width="9.125" style="123"/>
    <col min="10498" max="10498" width="12.125" style="123" customWidth="1"/>
    <col min="10499" max="10499" width="11.875" style="123" customWidth="1"/>
    <col min="10500" max="10501" width="13.25" style="123" customWidth="1"/>
    <col min="10502" max="10502" width="9.125" style="123" customWidth="1"/>
    <col min="10503" max="10503" width="1.125" style="123" customWidth="1"/>
    <col min="10504" max="10506" width="11.75" style="123" customWidth="1"/>
    <col min="10507" max="10507" width="10.75" style="123" customWidth="1"/>
    <col min="10508" max="10753" width="9.125" style="123"/>
    <col min="10754" max="10754" width="12.125" style="123" customWidth="1"/>
    <col min="10755" max="10755" width="11.875" style="123" customWidth="1"/>
    <col min="10756" max="10757" width="13.25" style="123" customWidth="1"/>
    <col min="10758" max="10758" width="9.125" style="123" customWidth="1"/>
    <col min="10759" max="10759" width="1.125" style="123" customWidth="1"/>
    <col min="10760" max="10762" width="11.75" style="123" customWidth="1"/>
    <col min="10763" max="10763" width="10.75" style="123" customWidth="1"/>
    <col min="10764" max="11009" width="9.125" style="123"/>
    <col min="11010" max="11010" width="12.125" style="123" customWidth="1"/>
    <col min="11011" max="11011" width="11.875" style="123" customWidth="1"/>
    <col min="11012" max="11013" width="13.25" style="123" customWidth="1"/>
    <col min="11014" max="11014" width="9.125" style="123" customWidth="1"/>
    <col min="11015" max="11015" width="1.125" style="123" customWidth="1"/>
    <col min="11016" max="11018" width="11.75" style="123" customWidth="1"/>
    <col min="11019" max="11019" width="10.75" style="123" customWidth="1"/>
    <col min="11020" max="11265" width="9.125" style="123"/>
    <col min="11266" max="11266" width="12.125" style="123" customWidth="1"/>
    <col min="11267" max="11267" width="11.875" style="123" customWidth="1"/>
    <col min="11268" max="11269" width="13.25" style="123" customWidth="1"/>
    <col min="11270" max="11270" width="9.125" style="123" customWidth="1"/>
    <col min="11271" max="11271" width="1.125" style="123" customWidth="1"/>
    <col min="11272" max="11274" width="11.75" style="123" customWidth="1"/>
    <col min="11275" max="11275" width="10.75" style="123" customWidth="1"/>
    <col min="11276" max="11521" width="9.125" style="123"/>
    <col min="11522" max="11522" width="12.125" style="123" customWidth="1"/>
    <col min="11523" max="11523" width="11.875" style="123" customWidth="1"/>
    <col min="11524" max="11525" width="13.25" style="123" customWidth="1"/>
    <col min="11526" max="11526" width="9.125" style="123" customWidth="1"/>
    <col min="11527" max="11527" width="1.125" style="123" customWidth="1"/>
    <col min="11528" max="11530" width="11.75" style="123" customWidth="1"/>
    <col min="11531" max="11531" width="10.75" style="123" customWidth="1"/>
    <col min="11532" max="11777" width="9.125" style="123"/>
    <col min="11778" max="11778" width="12.125" style="123" customWidth="1"/>
    <col min="11779" max="11779" width="11.875" style="123" customWidth="1"/>
    <col min="11780" max="11781" width="13.25" style="123" customWidth="1"/>
    <col min="11782" max="11782" width="9.125" style="123" customWidth="1"/>
    <col min="11783" max="11783" width="1.125" style="123" customWidth="1"/>
    <col min="11784" max="11786" width="11.75" style="123" customWidth="1"/>
    <col min="11787" max="11787" width="10.75" style="123" customWidth="1"/>
    <col min="11788" max="12033" width="9.125" style="123"/>
    <col min="12034" max="12034" width="12.125" style="123" customWidth="1"/>
    <col min="12035" max="12035" width="11.875" style="123" customWidth="1"/>
    <col min="12036" max="12037" width="13.25" style="123" customWidth="1"/>
    <col min="12038" max="12038" width="9.125" style="123" customWidth="1"/>
    <col min="12039" max="12039" width="1.125" style="123" customWidth="1"/>
    <col min="12040" max="12042" width="11.75" style="123" customWidth="1"/>
    <col min="12043" max="12043" width="10.75" style="123" customWidth="1"/>
    <col min="12044" max="12289" width="9.125" style="123"/>
    <col min="12290" max="12290" width="12.125" style="123" customWidth="1"/>
    <col min="12291" max="12291" width="11.875" style="123" customWidth="1"/>
    <col min="12292" max="12293" width="13.25" style="123" customWidth="1"/>
    <col min="12294" max="12294" width="9.125" style="123" customWidth="1"/>
    <col min="12295" max="12295" width="1.125" style="123" customWidth="1"/>
    <col min="12296" max="12298" width="11.75" style="123" customWidth="1"/>
    <col min="12299" max="12299" width="10.75" style="123" customWidth="1"/>
    <col min="12300" max="12545" width="9.125" style="123"/>
    <col min="12546" max="12546" width="12.125" style="123" customWidth="1"/>
    <col min="12547" max="12547" width="11.875" style="123" customWidth="1"/>
    <col min="12548" max="12549" width="13.25" style="123" customWidth="1"/>
    <col min="12550" max="12550" width="9.125" style="123" customWidth="1"/>
    <col min="12551" max="12551" width="1.125" style="123" customWidth="1"/>
    <col min="12552" max="12554" width="11.75" style="123" customWidth="1"/>
    <col min="12555" max="12555" width="10.75" style="123" customWidth="1"/>
    <col min="12556" max="12801" width="9.125" style="123"/>
    <col min="12802" max="12802" width="12.125" style="123" customWidth="1"/>
    <col min="12803" max="12803" width="11.875" style="123" customWidth="1"/>
    <col min="12804" max="12805" width="13.25" style="123" customWidth="1"/>
    <col min="12806" max="12806" width="9.125" style="123" customWidth="1"/>
    <col min="12807" max="12807" width="1.125" style="123" customWidth="1"/>
    <col min="12808" max="12810" width="11.75" style="123" customWidth="1"/>
    <col min="12811" max="12811" width="10.75" style="123" customWidth="1"/>
    <col min="12812" max="13057" width="9.125" style="123"/>
    <col min="13058" max="13058" width="12.125" style="123" customWidth="1"/>
    <col min="13059" max="13059" width="11.875" style="123" customWidth="1"/>
    <col min="13060" max="13061" width="13.25" style="123" customWidth="1"/>
    <col min="13062" max="13062" width="9.125" style="123" customWidth="1"/>
    <col min="13063" max="13063" width="1.125" style="123" customWidth="1"/>
    <col min="13064" max="13066" width="11.75" style="123" customWidth="1"/>
    <col min="13067" max="13067" width="10.75" style="123" customWidth="1"/>
    <col min="13068" max="13313" width="9.125" style="123"/>
    <col min="13314" max="13314" width="12.125" style="123" customWidth="1"/>
    <col min="13315" max="13315" width="11.875" style="123" customWidth="1"/>
    <col min="13316" max="13317" width="13.25" style="123" customWidth="1"/>
    <col min="13318" max="13318" width="9.125" style="123" customWidth="1"/>
    <col min="13319" max="13319" width="1.125" style="123" customWidth="1"/>
    <col min="13320" max="13322" width="11.75" style="123" customWidth="1"/>
    <col min="13323" max="13323" width="10.75" style="123" customWidth="1"/>
    <col min="13324" max="13569" width="9.125" style="123"/>
    <col min="13570" max="13570" width="12.125" style="123" customWidth="1"/>
    <col min="13571" max="13571" width="11.875" style="123" customWidth="1"/>
    <col min="13572" max="13573" width="13.25" style="123" customWidth="1"/>
    <col min="13574" max="13574" width="9.125" style="123" customWidth="1"/>
    <col min="13575" max="13575" width="1.125" style="123" customWidth="1"/>
    <col min="13576" max="13578" width="11.75" style="123" customWidth="1"/>
    <col min="13579" max="13579" width="10.75" style="123" customWidth="1"/>
    <col min="13580" max="13825" width="9.125" style="123"/>
    <col min="13826" max="13826" width="12.125" style="123" customWidth="1"/>
    <col min="13827" max="13827" width="11.875" style="123" customWidth="1"/>
    <col min="13828" max="13829" width="13.25" style="123" customWidth="1"/>
    <col min="13830" max="13830" width="9.125" style="123" customWidth="1"/>
    <col min="13831" max="13831" width="1.125" style="123" customWidth="1"/>
    <col min="13832" max="13834" width="11.75" style="123" customWidth="1"/>
    <col min="13835" max="13835" width="10.75" style="123" customWidth="1"/>
    <col min="13836" max="14081" width="9.125" style="123"/>
    <col min="14082" max="14082" width="12.125" style="123" customWidth="1"/>
    <col min="14083" max="14083" width="11.875" style="123" customWidth="1"/>
    <col min="14084" max="14085" width="13.25" style="123" customWidth="1"/>
    <col min="14086" max="14086" width="9.125" style="123" customWidth="1"/>
    <col min="14087" max="14087" width="1.125" style="123" customWidth="1"/>
    <col min="14088" max="14090" width="11.75" style="123" customWidth="1"/>
    <col min="14091" max="14091" width="10.75" style="123" customWidth="1"/>
    <col min="14092" max="14337" width="9.125" style="123"/>
    <col min="14338" max="14338" width="12.125" style="123" customWidth="1"/>
    <col min="14339" max="14339" width="11.875" style="123" customWidth="1"/>
    <col min="14340" max="14341" width="13.25" style="123" customWidth="1"/>
    <col min="14342" max="14342" width="9.125" style="123" customWidth="1"/>
    <col min="14343" max="14343" width="1.125" style="123" customWidth="1"/>
    <col min="14344" max="14346" width="11.75" style="123" customWidth="1"/>
    <col min="14347" max="14347" width="10.75" style="123" customWidth="1"/>
    <col min="14348" max="14593" width="9.125" style="123"/>
    <col min="14594" max="14594" width="12.125" style="123" customWidth="1"/>
    <col min="14595" max="14595" width="11.875" style="123" customWidth="1"/>
    <col min="14596" max="14597" width="13.25" style="123" customWidth="1"/>
    <col min="14598" max="14598" width="9.125" style="123" customWidth="1"/>
    <col min="14599" max="14599" width="1.125" style="123" customWidth="1"/>
    <col min="14600" max="14602" width="11.75" style="123" customWidth="1"/>
    <col min="14603" max="14603" width="10.75" style="123" customWidth="1"/>
    <col min="14604" max="14849" width="9.125" style="123"/>
    <col min="14850" max="14850" width="12.125" style="123" customWidth="1"/>
    <col min="14851" max="14851" width="11.875" style="123" customWidth="1"/>
    <col min="14852" max="14853" width="13.25" style="123" customWidth="1"/>
    <col min="14854" max="14854" width="9.125" style="123" customWidth="1"/>
    <col min="14855" max="14855" width="1.125" style="123" customWidth="1"/>
    <col min="14856" max="14858" width="11.75" style="123" customWidth="1"/>
    <col min="14859" max="14859" width="10.75" style="123" customWidth="1"/>
    <col min="14860" max="15105" width="9.125" style="123"/>
    <col min="15106" max="15106" width="12.125" style="123" customWidth="1"/>
    <col min="15107" max="15107" width="11.875" style="123" customWidth="1"/>
    <col min="15108" max="15109" width="13.25" style="123" customWidth="1"/>
    <col min="15110" max="15110" width="9.125" style="123" customWidth="1"/>
    <col min="15111" max="15111" width="1.125" style="123" customWidth="1"/>
    <col min="15112" max="15114" width="11.75" style="123" customWidth="1"/>
    <col min="15115" max="15115" width="10.75" style="123" customWidth="1"/>
    <col min="15116" max="15361" width="9.125" style="123"/>
    <col min="15362" max="15362" width="12.125" style="123" customWidth="1"/>
    <col min="15363" max="15363" width="11.875" style="123" customWidth="1"/>
    <col min="15364" max="15365" width="13.25" style="123" customWidth="1"/>
    <col min="15366" max="15366" width="9.125" style="123" customWidth="1"/>
    <col min="15367" max="15367" width="1.125" style="123" customWidth="1"/>
    <col min="15368" max="15370" width="11.75" style="123" customWidth="1"/>
    <col min="15371" max="15371" width="10.75" style="123" customWidth="1"/>
    <col min="15372" max="15617" width="9.125" style="123"/>
    <col min="15618" max="15618" width="12.125" style="123" customWidth="1"/>
    <col min="15619" max="15619" width="11.875" style="123" customWidth="1"/>
    <col min="15620" max="15621" width="13.25" style="123" customWidth="1"/>
    <col min="15622" max="15622" width="9.125" style="123" customWidth="1"/>
    <col min="15623" max="15623" width="1.125" style="123" customWidth="1"/>
    <col min="15624" max="15626" width="11.75" style="123" customWidth="1"/>
    <col min="15627" max="15627" width="10.75" style="123" customWidth="1"/>
    <col min="15628" max="15873" width="9.125" style="123"/>
    <col min="15874" max="15874" width="12.125" style="123" customWidth="1"/>
    <col min="15875" max="15875" width="11.875" style="123" customWidth="1"/>
    <col min="15876" max="15877" width="13.25" style="123" customWidth="1"/>
    <col min="15878" max="15878" width="9.125" style="123" customWidth="1"/>
    <col min="15879" max="15879" width="1.125" style="123" customWidth="1"/>
    <col min="15880" max="15882" width="11.75" style="123" customWidth="1"/>
    <col min="15883" max="15883" width="10.75" style="123" customWidth="1"/>
    <col min="15884" max="16129" width="9.125" style="123"/>
    <col min="16130" max="16130" width="12.125" style="123" customWidth="1"/>
    <col min="16131" max="16131" width="11.875" style="123" customWidth="1"/>
    <col min="16132" max="16133" width="13.25" style="123" customWidth="1"/>
    <col min="16134" max="16134" width="9.125" style="123" customWidth="1"/>
    <col min="16135" max="16135" width="1.125" style="123" customWidth="1"/>
    <col min="16136" max="16138" width="11.75" style="123" customWidth="1"/>
    <col min="16139" max="16139" width="10.75" style="123" customWidth="1"/>
    <col min="16140" max="16384" width="9.125" style="123"/>
  </cols>
  <sheetData>
    <row r="1" spans="1:19" ht="19.5" customHeight="1" x14ac:dyDescent="0.2">
      <c r="A1" s="211" t="s">
        <v>134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9" ht="25.5" customHeight="1" thickBot="1" x14ac:dyDescent="0.25">
      <c r="A2" s="207" t="s">
        <v>278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9" ht="28.5" customHeight="1" thickTop="1" x14ac:dyDescent="0.2">
      <c r="A3" s="222" t="s">
        <v>0</v>
      </c>
      <c r="B3" s="223" t="s">
        <v>161</v>
      </c>
      <c r="C3" s="214" t="s">
        <v>267</v>
      </c>
      <c r="D3" s="214"/>
      <c r="E3" s="214"/>
      <c r="F3" s="214"/>
      <c r="G3" s="163"/>
      <c r="H3" s="214" t="s">
        <v>268</v>
      </c>
      <c r="I3" s="214"/>
      <c r="J3" s="214"/>
      <c r="K3" s="214"/>
      <c r="L3" s="212" t="s">
        <v>137</v>
      </c>
    </row>
    <row r="4" spans="1:19" ht="33.75" customHeight="1" x14ac:dyDescent="0.2">
      <c r="A4" s="218"/>
      <c r="B4" s="224"/>
      <c r="C4" s="136" t="s">
        <v>135</v>
      </c>
      <c r="D4" s="136" t="s">
        <v>136</v>
      </c>
      <c r="E4" s="136" t="s">
        <v>157</v>
      </c>
      <c r="F4" s="165" t="s">
        <v>24</v>
      </c>
      <c r="G4" s="160"/>
      <c r="H4" s="136" t="s">
        <v>135</v>
      </c>
      <c r="I4" s="136" t="s">
        <v>136</v>
      </c>
      <c r="J4" s="136" t="s">
        <v>157</v>
      </c>
      <c r="K4" s="136" t="s">
        <v>24</v>
      </c>
      <c r="L4" s="221"/>
    </row>
    <row r="5" spans="1:19" ht="24.75" customHeight="1" x14ac:dyDescent="0.2">
      <c r="A5" s="125" t="s">
        <v>7</v>
      </c>
      <c r="B5" s="128">
        <v>214.68421052631587</v>
      </c>
      <c r="C5" s="127">
        <v>90</v>
      </c>
      <c r="D5" s="127">
        <v>19</v>
      </c>
      <c r="E5" s="127">
        <v>5</v>
      </c>
      <c r="F5" s="127">
        <f t="shared" ref="F5:F19" si="0">SUM(C5:E5)</f>
        <v>114</v>
      </c>
      <c r="G5" s="127"/>
      <c r="H5" s="128">
        <f>C5/$F5*100</f>
        <v>78.94736842105263</v>
      </c>
      <c r="I5" s="128">
        <f t="shared" ref="I5:K5" si="1">D5/$F5*100</f>
        <v>16.666666666666664</v>
      </c>
      <c r="J5" s="128">
        <f t="shared" si="1"/>
        <v>4.3859649122807012</v>
      </c>
      <c r="K5" s="128">
        <f t="shared" si="1"/>
        <v>100</v>
      </c>
      <c r="L5" s="128">
        <v>1.254385964912281</v>
      </c>
    </row>
    <row r="6" spans="1:19" ht="24.75" customHeight="1" x14ac:dyDescent="0.2">
      <c r="A6" s="125" t="s">
        <v>9</v>
      </c>
      <c r="B6" s="128">
        <v>278.54166666666674</v>
      </c>
      <c r="C6" s="127">
        <v>38</v>
      </c>
      <c r="D6" s="127">
        <v>25</v>
      </c>
      <c r="E6" s="127">
        <v>9</v>
      </c>
      <c r="F6" s="127">
        <f t="shared" si="0"/>
        <v>72</v>
      </c>
      <c r="G6" s="127"/>
      <c r="H6" s="128">
        <f t="shared" ref="H6:H20" si="2">C6/$F6*100</f>
        <v>52.777777777777779</v>
      </c>
      <c r="I6" s="128">
        <f t="shared" ref="I6:I20" si="3">D6/$F6*100</f>
        <v>34.722222222222221</v>
      </c>
      <c r="J6" s="128">
        <f t="shared" ref="J6:J20" si="4">E6/$F6*100</f>
        <v>12.5</v>
      </c>
      <c r="K6" s="128">
        <f t="shared" ref="K6:K20" si="5">F6/$F6*100</f>
        <v>100</v>
      </c>
      <c r="L6" s="128">
        <v>1.5972222222222219</v>
      </c>
      <c r="M6" s="44"/>
      <c r="N6" s="164" t="s">
        <v>138</v>
      </c>
      <c r="O6" s="164"/>
      <c r="P6" s="164"/>
      <c r="Q6" s="44"/>
      <c r="R6" s="44"/>
      <c r="S6" s="44"/>
    </row>
    <row r="7" spans="1:19" ht="24.75" customHeight="1" x14ac:dyDescent="0.2">
      <c r="A7" s="125" t="s">
        <v>11</v>
      </c>
      <c r="B7" s="128">
        <v>264.12987012987014</v>
      </c>
      <c r="C7" s="133">
        <v>133</v>
      </c>
      <c r="D7" s="133">
        <v>16</v>
      </c>
      <c r="E7" s="133">
        <v>5</v>
      </c>
      <c r="F7" s="133">
        <f t="shared" si="0"/>
        <v>154</v>
      </c>
      <c r="G7" s="127"/>
      <c r="H7" s="128">
        <f t="shared" si="2"/>
        <v>86.36363636363636</v>
      </c>
      <c r="I7" s="128">
        <f t="shared" si="3"/>
        <v>10.38961038961039</v>
      </c>
      <c r="J7" s="128">
        <f t="shared" si="4"/>
        <v>3.2467532467532463</v>
      </c>
      <c r="K7" s="128">
        <f t="shared" si="5"/>
        <v>100</v>
      </c>
      <c r="L7" s="128">
        <v>1.1688311688311688</v>
      </c>
      <c r="M7" s="44"/>
      <c r="N7" s="44" t="s">
        <v>139</v>
      </c>
      <c r="O7" s="44"/>
      <c r="P7" s="44"/>
      <c r="Q7" s="44"/>
      <c r="R7" s="44"/>
      <c r="S7" s="44"/>
    </row>
    <row r="8" spans="1:19" ht="24.75" customHeight="1" x14ac:dyDescent="0.2">
      <c r="A8" s="125" t="s">
        <v>12</v>
      </c>
      <c r="B8" s="128">
        <v>240.03174603174611</v>
      </c>
      <c r="C8" s="127">
        <v>57</v>
      </c>
      <c r="D8" s="127">
        <v>4</v>
      </c>
      <c r="E8" s="127">
        <v>2</v>
      </c>
      <c r="F8" s="127">
        <f t="shared" si="0"/>
        <v>63</v>
      </c>
      <c r="G8" s="127"/>
      <c r="H8" s="128">
        <f t="shared" si="2"/>
        <v>90.476190476190482</v>
      </c>
      <c r="I8" s="128">
        <f t="shared" si="3"/>
        <v>6.3492063492063489</v>
      </c>
      <c r="J8" s="128">
        <f t="shared" si="4"/>
        <v>3.1746031746031744</v>
      </c>
      <c r="K8" s="128">
        <f t="shared" si="5"/>
        <v>100</v>
      </c>
      <c r="L8" s="128">
        <v>1.126984126984127</v>
      </c>
      <c r="M8" s="44"/>
      <c r="N8" s="44" t="s">
        <v>140</v>
      </c>
      <c r="O8" s="44"/>
      <c r="P8" s="44"/>
      <c r="Q8" s="44"/>
      <c r="R8" s="44"/>
      <c r="S8" s="44"/>
    </row>
    <row r="9" spans="1:19" ht="24.75" customHeight="1" x14ac:dyDescent="0.2">
      <c r="A9" s="125" t="s">
        <v>13</v>
      </c>
      <c r="B9" s="128">
        <v>266.60402684563741</v>
      </c>
      <c r="C9" s="127">
        <v>372</v>
      </c>
      <c r="D9" s="127">
        <v>72</v>
      </c>
      <c r="E9" s="127">
        <v>3</v>
      </c>
      <c r="F9" s="127">
        <f t="shared" si="0"/>
        <v>447</v>
      </c>
      <c r="G9" s="127"/>
      <c r="H9" s="128">
        <f t="shared" si="2"/>
        <v>83.22147651006712</v>
      </c>
      <c r="I9" s="128">
        <f t="shared" si="3"/>
        <v>16.107382550335569</v>
      </c>
      <c r="J9" s="128">
        <f t="shared" si="4"/>
        <v>0.67114093959731547</v>
      </c>
      <c r="K9" s="128">
        <f t="shared" si="5"/>
        <v>100</v>
      </c>
      <c r="L9" s="128">
        <v>1.1744966442953029</v>
      </c>
      <c r="M9" s="44"/>
      <c r="N9" s="44"/>
      <c r="O9" s="44"/>
      <c r="P9" s="44"/>
      <c r="Q9" s="44"/>
      <c r="R9" s="44"/>
      <c r="S9" s="44"/>
    </row>
    <row r="10" spans="1:19" ht="24.75" customHeight="1" x14ac:dyDescent="0.2">
      <c r="A10" s="125" t="s">
        <v>14</v>
      </c>
      <c r="B10" s="128">
        <v>258.31547619047615</v>
      </c>
      <c r="C10" s="127">
        <v>143</v>
      </c>
      <c r="D10" s="127">
        <v>18</v>
      </c>
      <c r="E10" s="127">
        <v>9</v>
      </c>
      <c r="F10" s="127">
        <f t="shared" si="0"/>
        <v>170</v>
      </c>
      <c r="G10" s="127"/>
      <c r="H10" s="128">
        <f t="shared" si="2"/>
        <v>84.117647058823536</v>
      </c>
      <c r="I10" s="128">
        <f t="shared" si="3"/>
        <v>10.588235294117647</v>
      </c>
      <c r="J10" s="128">
        <f t="shared" si="4"/>
        <v>5.2941176470588234</v>
      </c>
      <c r="K10" s="128">
        <f t="shared" si="5"/>
        <v>100</v>
      </c>
      <c r="L10" s="128">
        <v>1.2117647058823526</v>
      </c>
    </row>
    <row r="11" spans="1:19" ht="24.75" customHeight="1" x14ac:dyDescent="0.2">
      <c r="A11" s="125" t="s">
        <v>15</v>
      </c>
      <c r="B11" s="128">
        <v>256.2</v>
      </c>
      <c r="C11" s="127">
        <v>23</v>
      </c>
      <c r="D11" s="127">
        <v>12</v>
      </c>
      <c r="E11" s="127">
        <v>5</v>
      </c>
      <c r="F11" s="127">
        <f t="shared" si="0"/>
        <v>40</v>
      </c>
      <c r="G11" s="127"/>
      <c r="H11" s="128">
        <f t="shared" si="2"/>
        <v>57.499999999999993</v>
      </c>
      <c r="I11" s="128">
        <f t="shared" si="3"/>
        <v>30</v>
      </c>
      <c r="J11" s="128">
        <f t="shared" si="4"/>
        <v>12.5</v>
      </c>
      <c r="K11" s="128">
        <f t="shared" si="5"/>
        <v>100</v>
      </c>
      <c r="L11" s="128">
        <v>1.5500000000000005</v>
      </c>
    </row>
    <row r="12" spans="1:19" ht="24.75" customHeight="1" x14ac:dyDescent="0.2">
      <c r="A12" s="125" t="s">
        <v>16</v>
      </c>
      <c r="B12" s="128">
        <v>285.38596491228066</v>
      </c>
      <c r="C12" s="127">
        <v>53</v>
      </c>
      <c r="D12" s="127">
        <v>4</v>
      </c>
      <c r="E12" s="127">
        <v>0</v>
      </c>
      <c r="F12" s="127">
        <f t="shared" si="0"/>
        <v>57</v>
      </c>
      <c r="G12" s="127"/>
      <c r="H12" s="128">
        <f t="shared" si="2"/>
        <v>92.982456140350877</v>
      </c>
      <c r="I12" s="128">
        <f t="shared" si="3"/>
        <v>7.0175438596491224</v>
      </c>
      <c r="J12" s="128">
        <f t="shared" si="4"/>
        <v>0</v>
      </c>
      <c r="K12" s="128">
        <f t="shared" si="5"/>
        <v>100</v>
      </c>
      <c r="L12" s="128">
        <v>1.070175438596491</v>
      </c>
    </row>
    <row r="13" spans="1:19" ht="24.75" customHeight="1" x14ac:dyDescent="0.2">
      <c r="A13" s="125" t="s">
        <v>17</v>
      </c>
      <c r="B13" s="128">
        <v>216.39999999999998</v>
      </c>
      <c r="C13" s="127">
        <v>18</v>
      </c>
      <c r="D13" s="127">
        <v>13</v>
      </c>
      <c r="E13" s="127">
        <v>4</v>
      </c>
      <c r="F13" s="127">
        <f t="shared" si="0"/>
        <v>35</v>
      </c>
      <c r="G13" s="127"/>
      <c r="H13" s="128">
        <f t="shared" si="2"/>
        <v>51.428571428571423</v>
      </c>
      <c r="I13" s="128">
        <f t="shared" si="3"/>
        <v>37.142857142857146</v>
      </c>
      <c r="J13" s="128">
        <f t="shared" si="4"/>
        <v>11.428571428571429</v>
      </c>
      <c r="K13" s="128">
        <f t="shared" si="5"/>
        <v>100</v>
      </c>
      <c r="L13" s="128">
        <v>1.6000000000000003</v>
      </c>
    </row>
    <row r="14" spans="1:19" ht="24.75" customHeight="1" x14ac:dyDescent="0.2">
      <c r="A14" s="125" t="s">
        <v>18</v>
      </c>
      <c r="B14" s="128">
        <v>260.75000000000006</v>
      </c>
      <c r="C14" s="127">
        <v>44</v>
      </c>
      <c r="D14" s="127">
        <v>4</v>
      </c>
      <c r="E14" s="127">
        <v>0</v>
      </c>
      <c r="F14" s="127">
        <f t="shared" si="0"/>
        <v>48</v>
      </c>
      <c r="G14" s="127"/>
      <c r="H14" s="128">
        <f t="shared" si="2"/>
        <v>91.666666666666657</v>
      </c>
      <c r="I14" s="128">
        <f t="shared" si="3"/>
        <v>8.3333333333333321</v>
      </c>
      <c r="J14" s="128">
        <f t="shared" si="4"/>
        <v>0</v>
      </c>
      <c r="K14" s="128">
        <f t="shared" si="5"/>
        <v>100</v>
      </c>
      <c r="L14" s="128">
        <v>1.0833333333333333</v>
      </c>
    </row>
    <row r="15" spans="1:19" ht="24.75" customHeight="1" x14ac:dyDescent="0.2">
      <c r="A15" s="125" t="s">
        <v>19</v>
      </c>
      <c r="B15" s="128">
        <v>264.17241379310349</v>
      </c>
      <c r="C15" s="127">
        <v>7</v>
      </c>
      <c r="D15" s="127">
        <v>49</v>
      </c>
      <c r="E15" s="127">
        <v>2</v>
      </c>
      <c r="F15" s="127">
        <f t="shared" si="0"/>
        <v>58</v>
      </c>
      <c r="G15" s="127"/>
      <c r="H15" s="128">
        <f t="shared" si="2"/>
        <v>12.068965517241379</v>
      </c>
      <c r="I15" s="128">
        <f t="shared" si="3"/>
        <v>84.482758620689651</v>
      </c>
      <c r="J15" s="128">
        <f t="shared" si="4"/>
        <v>3.4482758620689653</v>
      </c>
      <c r="K15" s="128">
        <f t="shared" si="5"/>
        <v>100</v>
      </c>
      <c r="L15" s="128">
        <v>1.9137931034482758</v>
      </c>
    </row>
    <row r="16" spans="1:19" ht="24.75" customHeight="1" x14ac:dyDescent="0.2">
      <c r="A16" s="125" t="s">
        <v>20</v>
      </c>
      <c r="B16" s="130">
        <v>280.63157894736844</v>
      </c>
      <c r="C16" s="129">
        <v>29</v>
      </c>
      <c r="D16" s="129">
        <v>5</v>
      </c>
      <c r="E16" s="129">
        <v>4</v>
      </c>
      <c r="F16" s="129">
        <f t="shared" si="0"/>
        <v>38</v>
      </c>
      <c r="G16" s="129"/>
      <c r="H16" s="128">
        <f t="shared" si="2"/>
        <v>76.31578947368422</v>
      </c>
      <c r="I16" s="128">
        <f t="shared" si="3"/>
        <v>13.157894736842104</v>
      </c>
      <c r="J16" s="128">
        <f t="shared" si="4"/>
        <v>10.526315789473683</v>
      </c>
      <c r="K16" s="128">
        <f t="shared" si="5"/>
        <v>100</v>
      </c>
      <c r="L16" s="130">
        <v>1.3421052631578947</v>
      </c>
    </row>
    <row r="17" spans="1:17" ht="24.75" customHeight="1" x14ac:dyDescent="0.2">
      <c r="A17" s="125" t="s">
        <v>21</v>
      </c>
      <c r="B17" s="128">
        <v>300.35443037974687</v>
      </c>
      <c r="C17" s="127">
        <v>65</v>
      </c>
      <c r="D17" s="127">
        <v>15</v>
      </c>
      <c r="E17" s="127">
        <v>0</v>
      </c>
      <c r="F17" s="127">
        <f t="shared" si="0"/>
        <v>80</v>
      </c>
      <c r="G17" s="127"/>
      <c r="H17" s="128">
        <f t="shared" si="2"/>
        <v>81.25</v>
      </c>
      <c r="I17" s="128">
        <f t="shared" si="3"/>
        <v>18.75</v>
      </c>
      <c r="J17" s="128">
        <f t="shared" si="4"/>
        <v>0</v>
      </c>
      <c r="K17" s="128">
        <f t="shared" si="5"/>
        <v>100</v>
      </c>
      <c r="L17" s="128">
        <v>1.1875000000000002</v>
      </c>
    </row>
    <row r="18" spans="1:17" ht="24.75" customHeight="1" x14ac:dyDescent="0.2">
      <c r="A18" s="125" t="s">
        <v>22</v>
      </c>
      <c r="B18" s="128">
        <v>286.87341772151899</v>
      </c>
      <c r="C18" s="127">
        <v>73</v>
      </c>
      <c r="D18" s="127">
        <v>4</v>
      </c>
      <c r="E18" s="127">
        <v>2</v>
      </c>
      <c r="F18" s="127">
        <f t="shared" si="0"/>
        <v>79</v>
      </c>
      <c r="G18" s="127"/>
      <c r="H18" s="128">
        <f t="shared" si="2"/>
        <v>92.405063291139243</v>
      </c>
      <c r="I18" s="128">
        <f t="shared" si="3"/>
        <v>5.0632911392405067</v>
      </c>
      <c r="J18" s="128">
        <f t="shared" si="4"/>
        <v>2.5316455696202533</v>
      </c>
      <c r="K18" s="128">
        <f t="shared" si="5"/>
        <v>100</v>
      </c>
      <c r="L18" s="128">
        <v>1.1012658227848102</v>
      </c>
    </row>
    <row r="19" spans="1:17" ht="24.75" customHeight="1" x14ac:dyDescent="0.2">
      <c r="A19" s="126" t="s">
        <v>23</v>
      </c>
      <c r="B19" s="130">
        <v>293.28999999999991</v>
      </c>
      <c r="C19" s="129">
        <v>76</v>
      </c>
      <c r="D19" s="129">
        <v>14</v>
      </c>
      <c r="E19" s="129">
        <v>10</v>
      </c>
      <c r="F19" s="129">
        <f t="shared" si="0"/>
        <v>100</v>
      </c>
      <c r="G19" s="129"/>
      <c r="H19" s="182">
        <f t="shared" si="2"/>
        <v>76</v>
      </c>
      <c r="I19" s="182">
        <f t="shared" si="3"/>
        <v>14.000000000000002</v>
      </c>
      <c r="J19" s="182">
        <f t="shared" si="4"/>
        <v>10</v>
      </c>
      <c r="K19" s="182">
        <f t="shared" si="5"/>
        <v>100</v>
      </c>
      <c r="L19" s="130">
        <v>1.3400000000000007</v>
      </c>
    </row>
    <row r="20" spans="1:17" ht="33" customHeight="1" thickBot="1" x14ac:dyDescent="0.25">
      <c r="A20" s="198" t="s">
        <v>145</v>
      </c>
      <c r="B20" s="200">
        <v>264.95296391752549</v>
      </c>
      <c r="C20" s="199">
        <f>SUM(C5:C19)</f>
        <v>1221</v>
      </c>
      <c r="D20" s="199">
        <f>SUM(D5:D19)</f>
        <v>274</v>
      </c>
      <c r="E20" s="199">
        <f>SUM(E5:E19)</f>
        <v>60</v>
      </c>
      <c r="F20" s="196">
        <f>SUM(F5:F19)</f>
        <v>1555</v>
      </c>
      <c r="G20" s="199"/>
      <c r="H20" s="195">
        <f t="shared" si="2"/>
        <v>78.520900321543408</v>
      </c>
      <c r="I20" s="195">
        <f t="shared" si="3"/>
        <v>17.620578778135048</v>
      </c>
      <c r="J20" s="195">
        <f t="shared" si="4"/>
        <v>3.8585209003215439</v>
      </c>
      <c r="K20" s="195">
        <f t="shared" si="5"/>
        <v>100</v>
      </c>
      <c r="L20" s="200">
        <v>1.2533762057877817</v>
      </c>
    </row>
    <row r="21" spans="1:17" ht="24.75" customHeight="1" thickTop="1" x14ac:dyDescent="0.2">
      <c r="A21" s="140"/>
      <c r="B21" s="24"/>
      <c r="C21" s="24"/>
      <c r="D21" s="24"/>
      <c r="E21" s="24"/>
      <c r="F21" s="24"/>
      <c r="G21" s="120"/>
      <c r="H21" s="25"/>
      <c r="I21" s="25"/>
      <c r="J21" s="25"/>
      <c r="K21" s="25"/>
    </row>
    <row r="22" spans="1:17" ht="24.75" customHeight="1" x14ac:dyDescent="0.2">
      <c r="A22" s="126"/>
    </row>
    <row r="23" spans="1:17" ht="24.75" customHeight="1" x14ac:dyDescent="0.2">
      <c r="A23" s="216" t="s">
        <v>185</v>
      </c>
      <c r="B23" s="216"/>
      <c r="C23" s="216"/>
      <c r="D23" s="216"/>
      <c r="E23" s="216"/>
      <c r="F23" s="216"/>
      <c r="G23" s="122"/>
      <c r="H23" s="122"/>
      <c r="I23" s="122"/>
      <c r="J23" s="122"/>
      <c r="K23" s="122"/>
      <c r="L23" s="122">
        <v>61</v>
      </c>
      <c r="M23" s="122"/>
      <c r="N23" s="122"/>
      <c r="O23" s="122"/>
      <c r="P23" s="122"/>
      <c r="Q23" s="122"/>
    </row>
  </sheetData>
  <mergeCells count="7">
    <mergeCell ref="A23:F23"/>
    <mergeCell ref="L3:L4"/>
    <mergeCell ref="A1:L1"/>
    <mergeCell ref="A3:A4"/>
    <mergeCell ref="B3:B4"/>
    <mergeCell ref="H3:K3"/>
    <mergeCell ref="C3:F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3"/>
  <sheetViews>
    <sheetView rightToLeft="1" view="pageBreakPreview" topLeftCell="A2" zoomScaleSheetLayoutView="100" workbookViewId="0">
      <selection activeCell="A2" sqref="A2"/>
    </sheetView>
  </sheetViews>
  <sheetFormatPr defaultRowHeight="14.25" x14ac:dyDescent="0.2"/>
  <cols>
    <col min="1" max="1" width="13.375" style="42" customWidth="1"/>
    <col min="2" max="2" width="13.375" style="123" customWidth="1"/>
    <col min="3" max="7" width="11.75" style="123" customWidth="1"/>
    <col min="8" max="8" width="10.125" style="123" customWidth="1"/>
    <col min="9" max="9" width="11.75" style="123" customWidth="1"/>
    <col min="10" max="254" width="9.125" style="123"/>
    <col min="255" max="256" width="13.375" style="123" customWidth="1"/>
    <col min="257" max="261" width="11.75" style="123" customWidth="1"/>
    <col min="262" max="262" width="10.125" style="123" customWidth="1"/>
    <col min="263" max="265" width="11.75" style="123" customWidth="1"/>
    <col min="266" max="510" width="9.125" style="123"/>
    <col min="511" max="512" width="13.375" style="123" customWidth="1"/>
    <col min="513" max="517" width="11.75" style="123" customWidth="1"/>
    <col min="518" max="518" width="10.125" style="123" customWidth="1"/>
    <col min="519" max="521" width="11.75" style="123" customWidth="1"/>
    <col min="522" max="766" width="9.125" style="123"/>
    <col min="767" max="768" width="13.375" style="123" customWidth="1"/>
    <col min="769" max="773" width="11.75" style="123" customWidth="1"/>
    <col min="774" max="774" width="10.125" style="123" customWidth="1"/>
    <col min="775" max="777" width="11.75" style="123" customWidth="1"/>
    <col min="778" max="1022" width="9.125" style="123"/>
    <col min="1023" max="1024" width="13.375" style="123" customWidth="1"/>
    <col min="1025" max="1029" width="11.75" style="123" customWidth="1"/>
    <col min="1030" max="1030" width="10.125" style="123" customWidth="1"/>
    <col min="1031" max="1033" width="11.75" style="123" customWidth="1"/>
    <col min="1034" max="1278" width="9.125" style="123"/>
    <col min="1279" max="1280" width="13.375" style="123" customWidth="1"/>
    <col min="1281" max="1285" width="11.75" style="123" customWidth="1"/>
    <col min="1286" max="1286" width="10.125" style="123" customWidth="1"/>
    <col min="1287" max="1289" width="11.75" style="123" customWidth="1"/>
    <col min="1290" max="1534" width="9.125" style="123"/>
    <col min="1535" max="1536" width="13.375" style="123" customWidth="1"/>
    <col min="1537" max="1541" width="11.75" style="123" customWidth="1"/>
    <col min="1542" max="1542" width="10.125" style="123" customWidth="1"/>
    <col min="1543" max="1545" width="11.75" style="123" customWidth="1"/>
    <col min="1546" max="1790" width="9.125" style="123"/>
    <col min="1791" max="1792" width="13.375" style="123" customWidth="1"/>
    <col min="1793" max="1797" width="11.75" style="123" customWidth="1"/>
    <col min="1798" max="1798" width="10.125" style="123" customWidth="1"/>
    <col min="1799" max="1801" width="11.75" style="123" customWidth="1"/>
    <col min="1802" max="2046" width="9.125" style="123"/>
    <col min="2047" max="2048" width="13.375" style="123" customWidth="1"/>
    <col min="2049" max="2053" width="11.75" style="123" customWidth="1"/>
    <col min="2054" max="2054" width="10.125" style="123" customWidth="1"/>
    <col min="2055" max="2057" width="11.75" style="123" customWidth="1"/>
    <col min="2058" max="2302" width="9.125" style="123"/>
    <col min="2303" max="2304" width="13.375" style="123" customWidth="1"/>
    <col min="2305" max="2309" width="11.75" style="123" customWidth="1"/>
    <col min="2310" max="2310" width="10.125" style="123" customWidth="1"/>
    <col min="2311" max="2313" width="11.75" style="123" customWidth="1"/>
    <col min="2314" max="2558" width="9.125" style="123"/>
    <col min="2559" max="2560" width="13.375" style="123" customWidth="1"/>
    <col min="2561" max="2565" width="11.75" style="123" customWidth="1"/>
    <col min="2566" max="2566" width="10.125" style="123" customWidth="1"/>
    <col min="2567" max="2569" width="11.75" style="123" customWidth="1"/>
    <col min="2570" max="2814" width="9.125" style="123"/>
    <col min="2815" max="2816" width="13.375" style="123" customWidth="1"/>
    <col min="2817" max="2821" width="11.75" style="123" customWidth="1"/>
    <col min="2822" max="2822" width="10.125" style="123" customWidth="1"/>
    <col min="2823" max="2825" width="11.75" style="123" customWidth="1"/>
    <col min="2826" max="3070" width="9.125" style="123"/>
    <col min="3071" max="3072" width="13.375" style="123" customWidth="1"/>
    <col min="3073" max="3077" width="11.75" style="123" customWidth="1"/>
    <col min="3078" max="3078" width="10.125" style="123" customWidth="1"/>
    <col min="3079" max="3081" width="11.75" style="123" customWidth="1"/>
    <col min="3082" max="3326" width="9.125" style="123"/>
    <col min="3327" max="3328" width="13.375" style="123" customWidth="1"/>
    <col min="3329" max="3333" width="11.75" style="123" customWidth="1"/>
    <col min="3334" max="3334" width="10.125" style="123" customWidth="1"/>
    <col min="3335" max="3337" width="11.75" style="123" customWidth="1"/>
    <col min="3338" max="3582" width="9.125" style="123"/>
    <col min="3583" max="3584" width="13.375" style="123" customWidth="1"/>
    <col min="3585" max="3589" width="11.75" style="123" customWidth="1"/>
    <col min="3590" max="3590" width="10.125" style="123" customWidth="1"/>
    <col min="3591" max="3593" width="11.75" style="123" customWidth="1"/>
    <col min="3594" max="3838" width="9.125" style="123"/>
    <col min="3839" max="3840" width="13.375" style="123" customWidth="1"/>
    <col min="3841" max="3845" width="11.75" style="123" customWidth="1"/>
    <col min="3846" max="3846" width="10.125" style="123" customWidth="1"/>
    <col min="3847" max="3849" width="11.75" style="123" customWidth="1"/>
    <col min="3850" max="4094" width="9.125" style="123"/>
    <col min="4095" max="4096" width="13.375" style="123" customWidth="1"/>
    <col min="4097" max="4101" width="11.75" style="123" customWidth="1"/>
    <col min="4102" max="4102" width="10.125" style="123" customWidth="1"/>
    <col min="4103" max="4105" width="11.75" style="123" customWidth="1"/>
    <col min="4106" max="4350" width="9.125" style="123"/>
    <col min="4351" max="4352" width="13.375" style="123" customWidth="1"/>
    <col min="4353" max="4357" width="11.75" style="123" customWidth="1"/>
    <col min="4358" max="4358" width="10.125" style="123" customWidth="1"/>
    <col min="4359" max="4361" width="11.75" style="123" customWidth="1"/>
    <col min="4362" max="4606" width="9.125" style="123"/>
    <col min="4607" max="4608" width="13.375" style="123" customWidth="1"/>
    <col min="4609" max="4613" width="11.75" style="123" customWidth="1"/>
    <col min="4614" max="4614" width="10.125" style="123" customWidth="1"/>
    <col min="4615" max="4617" width="11.75" style="123" customWidth="1"/>
    <col min="4618" max="4862" width="9.125" style="123"/>
    <col min="4863" max="4864" width="13.375" style="123" customWidth="1"/>
    <col min="4865" max="4869" width="11.75" style="123" customWidth="1"/>
    <col min="4870" max="4870" width="10.125" style="123" customWidth="1"/>
    <col min="4871" max="4873" width="11.75" style="123" customWidth="1"/>
    <col min="4874" max="5118" width="9.125" style="123"/>
    <col min="5119" max="5120" width="13.375" style="123" customWidth="1"/>
    <col min="5121" max="5125" width="11.75" style="123" customWidth="1"/>
    <col min="5126" max="5126" width="10.125" style="123" customWidth="1"/>
    <col min="5127" max="5129" width="11.75" style="123" customWidth="1"/>
    <col min="5130" max="5374" width="9.125" style="123"/>
    <col min="5375" max="5376" width="13.375" style="123" customWidth="1"/>
    <col min="5377" max="5381" width="11.75" style="123" customWidth="1"/>
    <col min="5382" max="5382" width="10.125" style="123" customWidth="1"/>
    <col min="5383" max="5385" width="11.75" style="123" customWidth="1"/>
    <col min="5386" max="5630" width="9.125" style="123"/>
    <col min="5631" max="5632" width="13.375" style="123" customWidth="1"/>
    <col min="5633" max="5637" width="11.75" style="123" customWidth="1"/>
    <col min="5638" max="5638" width="10.125" style="123" customWidth="1"/>
    <col min="5639" max="5641" width="11.75" style="123" customWidth="1"/>
    <col min="5642" max="5886" width="9.125" style="123"/>
    <col min="5887" max="5888" width="13.375" style="123" customWidth="1"/>
    <col min="5889" max="5893" width="11.75" style="123" customWidth="1"/>
    <col min="5894" max="5894" width="10.125" style="123" customWidth="1"/>
    <col min="5895" max="5897" width="11.75" style="123" customWidth="1"/>
    <col min="5898" max="6142" width="9.125" style="123"/>
    <col min="6143" max="6144" width="13.375" style="123" customWidth="1"/>
    <col min="6145" max="6149" width="11.75" style="123" customWidth="1"/>
    <col min="6150" max="6150" width="10.125" style="123" customWidth="1"/>
    <col min="6151" max="6153" width="11.75" style="123" customWidth="1"/>
    <col min="6154" max="6398" width="9.125" style="123"/>
    <col min="6399" max="6400" width="13.375" style="123" customWidth="1"/>
    <col min="6401" max="6405" width="11.75" style="123" customWidth="1"/>
    <col min="6406" max="6406" width="10.125" style="123" customWidth="1"/>
    <col min="6407" max="6409" width="11.75" style="123" customWidth="1"/>
    <col min="6410" max="6654" width="9.125" style="123"/>
    <col min="6655" max="6656" width="13.375" style="123" customWidth="1"/>
    <col min="6657" max="6661" width="11.75" style="123" customWidth="1"/>
    <col min="6662" max="6662" width="10.125" style="123" customWidth="1"/>
    <col min="6663" max="6665" width="11.75" style="123" customWidth="1"/>
    <col min="6666" max="6910" width="9.125" style="123"/>
    <col min="6911" max="6912" width="13.375" style="123" customWidth="1"/>
    <col min="6913" max="6917" width="11.75" style="123" customWidth="1"/>
    <col min="6918" max="6918" width="10.125" style="123" customWidth="1"/>
    <col min="6919" max="6921" width="11.75" style="123" customWidth="1"/>
    <col min="6922" max="7166" width="9.125" style="123"/>
    <col min="7167" max="7168" width="13.375" style="123" customWidth="1"/>
    <col min="7169" max="7173" width="11.75" style="123" customWidth="1"/>
    <col min="7174" max="7174" width="10.125" style="123" customWidth="1"/>
    <col min="7175" max="7177" width="11.75" style="123" customWidth="1"/>
    <col min="7178" max="7422" width="9.125" style="123"/>
    <col min="7423" max="7424" width="13.375" style="123" customWidth="1"/>
    <col min="7425" max="7429" width="11.75" style="123" customWidth="1"/>
    <col min="7430" max="7430" width="10.125" style="123" customWidth="1"/>
    <col min="7431" max="7433" width="11.75" style="123" customWidth="1"/>
    <col min="7434" max="7678" width="9.125" style="123"/>
    <col min="7679" max="7680" width="13.375" style="123" customWidth="1"/>
    <col min="7681" max="7685" width="11.75" style="123" customWidth="1"/>
    <col min="7686" max="7686" width="10.125" style="123" customWidth="1"/>
    <col min="7687" max="7689" width="11.75" style="123" customWidth="1"/>
    <col min="7690" max="7934" width="9.125" style="123"/>
    <col min="7935" max="7936" width="13.375" style="123" customWidth="1"/>
    <col min="7937" max="7941" width="11.75" style="123" customWidth="1"/>
    <col min="7942" max="7942" width="10.125" style="123" customWidth="1"/>
    <col min="7943" max="7945" width="11.75" style="123" customWidth="1"/>
    <col min="7946" max="8190" width="9.125" style="123"/>
    <col min="8191" max="8192" width="13.375" style="123" customWidth="1"/>
    <col min="8193" max="8197" width="11.75" style="123" customWidth="1"/>
    <col min="8198" max="8198" width="10.125" style="123" customWidth="1"/>
    <col min="8199" max="8201" width="11.75" style="123" customWidth="1"/>
    <col min="8202" max="8446" width="9.125" style="123"/>
    <col min="8447" max="8448" width="13.375" style="123" customWidth="1"/>
    <col min="8449" max="8453" width="11.75" style="123" customWidth="1"/>
    <col min="8454" max="8454" width="10.125" style="123" customWidth="1"/>
    <col min="8455" max="8457" width="11.75" style="123" customWidth="1"/>
    <col min="8458" max="8702" width="9.125" style="123"/>
    <col min="8703" max="8704" width="13.375" style="123" customWidth="1"/>
    <col min="8705" max="8709" width="11.75" style="123" customWidth="1"/>
    <col min="8710" max="8710" width="10.125" style="123" customWidth="1"/>
    <col min="8711" max="8713" width="11.75" style="123" customWidth="1"/>
    <col min="8714" max="8958" width="9.125" style="123"/>
    <col min="8959" max="8960" width="13.375" style="123" customWidth="1"/>
    <col min="8961" max="8965" width="11.75" style="123" customWidth="1"/>
    <col min="8966" max="8966" width="10.125" style="123" customWidth="1"/>
    <col min="8967" max="8969" width="11.75" style="123" customWidth="1"/>
    <col min="8970" max="9214" width="9.125" style="123"/>
    <col min="9215" max="9216" width="13.375" style="123" customWidth="1"/>
    <col min="9217" max="9221" width="11.75" style="123" customWidth="1"/>
    <col min="9222" max="9222" width="10.125" style="123" customWidth="1"/>
    <col min="9223" max="9225" width="11.75" style="123" customWidth="1"/>
    <col min="9226" max="9470" width="9.125" style="123"/>
    <col min="9471" max="9472" width="13.375" style="123" customWidth="1"/>
    <col min="9473" max="9477" width="11.75" style="123" customWidth="1"/>
    <col min="9478" max="9478" width="10.125" style="123" customWidth="1"/>
    <col min="9479" max="9481" width="11.75" style="123" customWidth="1"/>
    <col min="9482" max="9726" width="9.125" style="123"/>
    <col min="9727" max="9728" width="13.375" style="123" customWidth="1"/>
    <col min="9729" max="9733" width="11.75" style="123" customWidth="1"/>
    <col min="9734" max="9734" width="10.125" style="123" customWidth="1"/>
    <col min="9735" max="9737" width="11.75" style="123" customWidth="1"/>
    <col min="9738" max="9982" width="9.125" style="123"/>
    <col min="9983" max="9984" width="13.375" style="123" customWidth="1"/>
    <col min="9985" max="9989" width="11.75" style="123" customWidth="1"/>
    <col min="9990" max="9990" width="10.125" style="123" customWidth="1"/>
    <col min="9991" max="9993" width="11.75" style="123" customWidth="1"/>
    <col min="9994" max="10238" width="9.125" style="123"/>
    <col min="10239" max="10240" width="13.375" style="123" customWidth="1"/>
    <col min="10241" max="10245" width="11.75" style="123" customWidth="1"/>
    <col min="10246" max="10246" width="10.125" style="123" customWidth="1"/>
    <col min="10247" max="10249" width="11.75" style="123" customWidth="1"/>
    <col min="10250" max="10494" width="9.125" style="123"/>
    <col min="10495" max="10496" width="13.375" style="123" customWidth="1"/>
    <col min="10497" max="10501" width="11.75" style="123" customWidth="1"/>
    <col min="10502" max="10502" width="10.125" style="123" customWidth="1"/>
    <col min="10503" max="10505" width="11.75" style="123" customWidth="1"/>
    <col min="10506" max="10750" width="9.125" style="123"/>
    <col min="10751" max="10752" width="13.375" style="123" customWidth="1"/>
    <col min="10753" max="10757" width="11.75" style="123" customWidth="1"/>
    <col min="10758" max="10758" width="10.125" style="123" customWidth="1"/>
    <col min="10759" max="10761" width="11.75" style="123" customWidth="1"/>
    <col min="10762" max="11006" width="9.125" style="123"/>
    <col min="11007" max="11008" width="13.375" style="123" customWidth="1"/>
    <col min="11009" max="11013" width="11.75" style="123" customWidth="1"/>
    <col min="11014" max="11014" width="10.125" style="123" customWidth="1"/>
    <col min="11015" max="11017" width="11.75" style="123" customWidth="1"/>
    <col min="11018" max="11262" width="9.125" style="123"/>
    <col min="11263" max="11264" width="13.375" style="123" customWidth="1"/>
    <col min="11265" max="11269" width="11.75" style="123" customWidth="1"/>
    <col min="11270" max="11270" width="10.125" style="123" customWidth="1"/>
    <col min="11271" max="11273" width="11.75" style="123" customWidth="1"/>
    <col min="11274" max="11518" width="9.125" style="123"/>
    <col min="11519" max="11520" width="13.375" style="123" customWidth="1"/>
    <col min="11521" max="11525" width="11.75" style="123" customWidth="1"/>
    <col min="11526" max="11526" width="10.125" style="123" customWidth="1"/>
    <col min="11527" max="11529" width="11.75" style="123" customWidth="1"/>
    <col min="11530" max="11774" width="9.125" style="123"/>
    <col min="11775" max="11776" width="13.375" style="123" customWidth="1"/>
    <col min="11777" max="11781" width="11.75" style="123" customWidth="1"/>
    <col min="11782" max="11782" width="10.125" style="123" customWidth="1"/>
    <col min="11783" max="11785" width="11.75" style="123" customWidth="1"/>
    <col min="11786" max="12030" width="9.125" style="123"/>
    <col min="12031" max="12032" width="13.375" style="123" customWidth="1"/>
    <col min="12033" max="12037" width="11.75" style="123" customWidth="1"/>
    <col min="12038" max="12038" width="10.125" style="123" customWidth="1"/>
    <col min="12039" max="12041" width="11.75" style="123" customWidth="1"/>
    <col min="12042" max="12286" width="9.125" style="123"/>
    <col min="12287" max="12288" width="13.375" style="123" customWidth="1"/>
    <col min="12289" max="12293" width="11.75" style="123" customWidth="1"/>
    <col min="12294" max="12294" width="10.125" style="123" customWidth="1"/>
    <col min="12295" max="12297" width="11.75" style="123" customWidth="1"/>
    <col min="12298" max="12542" width="9.125" style="123"/>
    <col min="12543" max="12544" width="13.375" style="123" customWidth="1"/>
    <col min="12545" max="12549" width="11.75" style="123" customWidth="1"/>
    <col min="12550" max="12550" width="10.125" style="123" customWidth="1"/>
    <col min="12551" max="12553" width="11.75" style="123" customWidth="1"/>
    <col min="12554" max="12798" width="9.125" style="123"/>
    <col min="12799" max="12800" width="13.375" style="123" customWidth="1"/>
    <col min="12801" max="12805" width="11.75" style="123" customWidth="1"/>
    <col min="12806" max="12806" width="10.125" style="123" customWidth="1"/>
    <col min="12807" max="12809" width="11.75" style="123" customWidth="1"/>
    <col min="12810" max="13054" width="9.125" style="123"/>
    <col min="13055" max="13056" width="13.375" style="123" customWidth="1"/>
    <col min="13057" max="13061" width="11.75" style="123" customWidth="1"/>
    <col min="13062" max="13062" width="10.125" style="123" customWidth="1"/>
    <col min="13063" max="13065" width="11.75" style="123" customWidth="1"/>
    <col min="13066" max="13310" width="9.125" style="123"/>
    <col min="13311" max="13312" width="13.375" style="123" customWidth="1"/>
    <col min="13313" max="13317" width="11.75" style="123" customWidth="1"/>
    <col min="13318" max="13318" width="10.125" style="123" customWidth="1"/>
    <col min="13319" max="13321" width="11.75" style="123" customWidth="1"/>
    <col min="13322" max="13566" width="9.125" style="123"/>
    <col min="13567" max="13568" width="13.375" style="123" customWidth="1"/>
    <col min="13569" max="13573" width="11.75" style="123" customWidth="1"/>
    <col min="13574" max="13574" width="10.125" style="123" customWidth="1"/>
    <col min="13575" max="13577" width="11.75" style="123" customWidth="1"/>
    <col min="13578" max="13822" width="9.125" style="123"/>
    <col min="13823" max="13824" width="13.375" style="123" customWidth="1"/>
    <col min="13825" max="13829" width="11.75" style="123" customWidth="1"/>
    <col min="13830" max="13830" width="10.125" style="123" customWidth="1"/>
    <col min="13831" max="13833" width="11.75" style="123" customWidth="1"/>
    <col min="13834" max="14078" width="9.125" style="123"/>
    <col min="14079" max="14080" width="13.375" style="123" customWidth="1"/>
    <col min="14081" max="14085" width="11.75" style="123" customWidth="1"/>
    <col min="14086" max="14086" width="10.125" style="123" customWidth="1"/>
    <col min="14087" max="14089" width="11.75" style="123" customWidth="1"/>
    <col min="14090" max="14334" width="9.125" style="123"/>
    <col min="14335" max="14336" width="13.375" style="123" customWidth="1"/>
    <col min="14337" max="14341" width="11.75" style="123" customWidth="1"/>
    <col min="14342" max="14342" width="10.125" style="123" customWidth="1"/>
    <col min="14343" max="14345" width="11.75" style="123" customWidth="1"/>
    <col min="14346" max="14590" width="9.125" style="123"/>
    <col min="14591" max="14592" width="13.375" style="123" customWidth="1"/>
    <col min="14593" max="14597" width="11.75" style="123" customWidth="1"/>
    <col min="14598" max="14598" width="10.125" style="123" customWidth="1"/>
    <col min="14599" max="14601" width="11.75" style="123" customWidth="1"/>
    <col min="14602" max="14846" width="9.125" style="123"/>
    <col min="14847" max="14848" width="13.375" style="123" customWidth="1"/>
    <col min="14849" max="14853" width="11.75" style="123" customWidth="1"/>
    <col min="14854" max="14854" width="10.125" style="123" customWidth="1"/>
    <col min="14855" max="14857" width="11.75" style="123" customWidth="1"/>
    <col min="14858" max="15102" width="9.125" style="123"/>
    <col min="15103" max="15104" width="13.375" style="123" customWidth="1"/>
    <col min="15105" max="15109" width="11.75" style="123" customWidth="1"/>
    <col min="15110" max="15110" width="10.125" style="123" customWidth="1"/>
    <col min="15111" max="15113" width="11.75" style="123" customWidth="1"/>
    <col min="15114" max="15358" width="9.125" style="123"/>
    <col min="15359" max="15360" width="13.375" style="123" customWidth="1"/>
    <col min="15361" max="15365" width="11.75" style="123" customWidth="1"/>
    <col min="15366" max="15366" width="10.125" style="123" customWidth="1"/>
    <col min="15367" max="15369" width="11.75" style="123" customWidth="1"/>
    <col min="15370" max="15614" width="9.125" style="123"/>
    <col min="15615" max="15616" width="13.375" style="123" customWidth="1"/>
    <col min="15617" max="15621" width="11.75" style="123" customWidth="1"/>
    <col min="15622" max="15622" width="10.125" style="123" customWidth="1"/>
    <col min="15623" max="15625" width="11.75" style="123" customWidth="1"/>
    <col min="15626" max="15870" width="9.125" style="123"/>
    <col min="15871" max="15872" width="13.375" style="123" customWidth="1"/>
    <col min="15873" max="15877" width="11.75" style="123" customWidth="1"/>
    <col min="15878" max="15878" width="10.125" style="123" customWidth="1"/>
    <col min="15879" max="15881" width="11.75" style="123" customWidth="1"/>
    <col min="15882" max="16126" width="9.125" style="123"/>
    <col min="16127" max="16128" width="13.375" style="123" customWidth="1"/>
    <col min="16129" max="16133" width="11.75" style="123" customWidth="1"/>
    <col min="16134" max="16134" width="10.125" style="123" customWidth="1"/>
    <col min="16135" max="16137" width="11.75" style="123" customWidth="1"/>
    <col min="16138" max="16384" width="9.125" style="123"/>
  </cols>
  <sheetData>
    <row r="1" spans="1:9" ht="24" customHeight="1" x14ac:dyDescent="0.2">
      <c r="A1" s="211" t="s">
        <v>143</v>
      </c>
      <c r="B1" s="211"/>
      <c r="C1" s="211"/>
      <c r="D1" s="211"/>
      <c r="E1" s="211"/>
      <c r="F1" s="211"/>
      <c r="G1" s="211"/>
      <c r="H1" s="211"/>
      <c r="I1" s="211"/>
    </row>
    <row r="2" spans="1:9" ht="26.25" customHeight="1" thickBot="1" x14ac:dyDescent="0.25">
      <c r="A2" s="207" t="s">
        <v>279</v>
      </c>
      <c r="B2" s="16"/>
      <c r="C2" s="16"/>
      <c r="D2" s="16"/>
      <c r="E2" s="16"/>
      <c r="F2" s="16"/>
      <c r="G2" s="16"/>
      <c r="H2" s="16"/>
      <c r="I2" s="16"/>
    </row>
    <row r="3" spans="1:9" ht="27" customHeight="1" thickTop="1" x14ac:dyDescent="0.2">
      <c r="A3" s="217" t="s">
        <v>0</v>
      </c>
      <c r="B3" s="212" t="s">
        <v>158</v>
      </c>
      <c r="C3" s="219" t="s">
        <v>144</v>
      </c>
      <c r="D3" s="219"/>
      <c r="E3" s="219"/>
      <c r="F3" s="219"/>
      <c r="G3" s="219"/>
      <c r="H3" s="219"/>
      <c r="I3" s="219"/>
    </row>
    <row r="4" spans="1:9" ht="28.5" customHeight="1" x14ac:dyDescent="0.2">
      <c r="A4" s="218"/>
      <c r="B4" s="213"/>
      <c r="C4" s="168" t="s">
        <v>162</v>
      </c>
      <c r="D4" s="141" t="s">
        <v>124</v>
      </c>
      <c r="E4" s="141" t="s">
        <v>125</v>
      </c>
      <c r="F4" s="141" t="s">
        <v>126</v>
      </c>
      <c r="G4" s="141" t="s">
        <v>127</v>
      </c>
      <c r="H4" s="141" t="s">
        <v>128</v>
      </c>
      <c r="I4" s="141" t="s">
        <v>129</v>
      </c>
    </row>
    <row r="5" spans="1:9" ht="24.75" customHeight="1" x14ac:dyDescent="0.2">
      <c r="A5" s="125" t="s">
        <v>7</v>
      </c>
      <c r="B5" s="127">
        <v>114</v>
      </c>
      <c r="C5" s="127">
        <v>7</v>
      </c>
      <c r="D5" s="127">
        <v>21</v>
      </c>
      <c r="E5" s="127">
        <v>17</v>
      </c>
      <c r="F5" s="127">
        <v>20</v>
      </c>
      <c r="G5" s="127">
        <v>23</v>
      </c>
      <c r="H5" s="127">
        <v>21</v>
      </c>
      <c r="I5" s="127">
        <v>5</v>
      </c>
    </row>
    <row r="6" spans="1:9" ht="24.75" customHeight="1" x14ac:dyDescent="0.2">
      <c r="A6" s="125" t="s">
        <v>9</v>
      </c>
      <c r="B6" s="127">
        <v>72</v>
      </c>
      <c r="C6" s="127">
        <v>1</v>
      </c>
      <c r="D6" s="127">
        <v>7</v>
      </c>
      <c r="E6" s="127">
        <v>11</v>
      </c>
      <c r="F6" s="127">
        <v>9</v>
      </c>
      <c r="G6" s="127">
        <v>18</v>
      </c>
      <c r="H6" s="127">
        <v>25</v>
      </c>
      <c r="I6" s="127">
        <v>1</v>
      </c>
    </row>
    <row r="7" spans="1:9" ht="24.75" customHeight="1" x14ac:dyDescent="0.2">
      <c r="A7" s="125" t="s">
        <v>11</v>
      </c>
      <c r="B7" s="127">
        <v>154</v>
      </c>
      <c r="C7" s="127">
        <v>0</v>
      </c>
      <c r="D7" s="127">
        <v>11</v>
      </c>
      <c r="E7" s="127">
        <v>9</v>
      </c>
      <c r="F7" s="127">
        <v>38</v>
      </c>
      <c r="G7" s="127">
        <v>57</v>
      </c>
      <c r="H7" s="133">
        <v>38</v>
      </c>
      <c r="I7" s="127">
        <v>1</v>
      </c>
    </row>
    <row r="8" spans="1:9" ht="24.75" customHeight="1" x14ac:dyDescent="0.2">
      <c r="A8" s="125" t="s">
        <v>12</v>
      </c>
      <c r="B8" s="127">
        <v>63</v>
      </c>
      <c r="C8" s="127">
        <v>0</v>
      </c>
      <c r="D8" s="127">
        <v>2</v>
      </c>
      <c r="E8" s="127">
        <v>5</v>
      </c>
      <c r="F8" s="127">
        <v>14</v>
      </c>
      <c r="G8" s="127">
        <v>8</v>
      </c>
      <c r="H8" s="127">
        <v>27</v>
      </c>
      <c r="I8" s="127">
        <v>7</v>
      </c>
    </row>
    <row r="9" spans="1:9" ht="24.75" customHeight="1" x14ac:dyDescent="0.2">
      <c r="A9" s="125" t="s">
        <v>13</v>
      </c>
      <c r="B9" s="127">
        <v>447</v>
      </c>
      <c r="C9" s="127">
        <v>39</v>
      </c>
      <c r="D9" s="127">
        <v>27</v>
      </c>
      <c r="E9" s="127">
        <v>71</v>
      </c>
      <c r="F9" s="127">
        <v>187</v>
      </c>
      <c r="G9" s="127">
        <v>61</v>
      </c>
      <c r="H9" s="127">
        <v>60</v>
      </c>
      <c r="I9" s="127">
        <v>2</v>
      </c>
    </row>
    <row r="10" spans="1:9" ht="24.75" customHeight="1" x14ac:dyDescent="0.2">
      <c r="A10" s="125" t="s">
        <v>14</v>
      </c>
      <c r="B10" s="127">
        <v>170</v>
      </c>
      <c r="C10" s="127">
        <v>19</v>
      </c>
      <c r="D10" s="127">
        <v>13</v>
      </c>
      <c r="E10" s="127">
        <v>6</v>
      </c>
      <c r="F10" s="127">
        <v>6</v>
      </c>
      <c r="G10" s="127">
        <v>30</v>
      </c>
      <c r="H10" s="127">
        <v>85</v>
      </c>
      <c r="I10" s="127">
        <v>11</v>
      </c>
    </row>
    <row r="11" spans="1:9" ht="24.75" customHeight="1" x14ac:dyDescent="0.2">
      <c r="A11" s="125" t="s">
        <v>15</v>
      </c>
      <c r="B11" s="127">
        <v>40</v>
      </c>
      <c r="C11" s="127">
        <v>4</v>
      </c>
      <c r="D11" s="127">
        <v>4</v>
      </c>
      <c r="E11" s="127">
        <v>5</v>
      </c>
      <c r="F11" s="127">
        <v>3</v>
      </c>
      <c r="G11" s="127">
        <v>7</v>
      </c>
      <c r="H11" s="127">
        <v>17</v>
      </c>
      <c r="I11" s="127">
        <v>0</v>
      </c>
    </row>
    <row r="12" spans="1:9" ht="24.75" customHeight="1" x14ac:dyDescent="0.2">
      <c r="A12" s="125" t="s">
        <v>16</v>
      </c>
      <c r="B12" s="127">
        <v>57</v>
      </c>
      <c r="C12" s="127">
        <v>2</v>
      </c>
      <c r="D12" s="127">
        <v>3</v>
      </c>
      <c r="E12" s="127">
        <v>6</v>
      </c>
      <c r="F12" s="127">
        <v>5</v>
      </c>
      <c r="G12" s="127">
        <v>27</v>
      </c>
      <c r="H12" s="127">
        <v>14</v>
      </c>
      <c r="I12" s="127">
        <v>0</v>
      </c>
    </row>
    <row r="13" spans="1:9" ht="24.75" customHeight="1" x14ac:dyDescent="0.2">
      <c r="A13" s="125" t="s">
        <v>17</v>
      </c>
      <c r="B13" s="127">
        <v>35</v>
      </c>
      <c r="C13" s="127">
        <v>5</v>
      </c>
      <c r="D13" s="127">
        <v>0</v>
      </c>
      <c r="E13" s="127">
        <v>3</v>
      </c>
      <c r="F13" s="127">
        <v>2</v>
      </c>
      <c r="G13" s="127">
        <v>10</v>
      </c>
      <c r="H13" s="127">
        <v>15</v>
      </c>
      <c r="I13" s="127">
        <v>0</v>
      </c>
    </row>
    <row r="14" spans="1:9" ht="24.75" customHeight="1" x14ac:dyDescent="0.2">
      <c r="A14" s="125" t="s">
        <v>18</v>
      </c>
      <c r="B14" s="127">
        <v>48</v>
      </c>
      <c r="C14" s="127">
        <v>3</v>
      </c>
      <c r="D14" s="127">
        <v>7</v>
      </c>
      <c r="E14" s="127">
        <v>7</v>
      </c>
      <c r="F14" s="127">
        <v>8</v>
      </c>
      <c r="G14" s="127">
        <v>8</v>
      </c>
      <c r="H14" s="127">
        <v>15</v>
      </c>
      <c r="I14" s="127">
        <v>0</v>
      </c>
    </row>
    <row r="15" spans="1:9" ht="24.75" customHeight="1" x14ac:dyDescent="0.2">
      <c r="A15" s="125" t="s">
        <v>19</v>
      </c>
      <c r="B15" s="127">
        <v>58</v>
      </c>
      <c r="C15" s="127">
        <v>0</v>
      </c>
      <c r="D15" s="127">
        <v>2</v>
      </c>
      <c r="E15" s="127">
        <v>7</v>
      </c>
      <c r="F15" s="127">
        <v>2</v>
      </c>
      <c r="G15" s="127">
        <v>13</v>
      </c>
      <c r="H15" s="127">
        <v>34</v>
      </c>
      <c r="I15" s="127">
        <v>0</v>
      </c>
    </row>
    <row r="16" spans="1:9" ht="24.75" customHeight="1" x14ac:dyDescent="0.2">
      <c r="A16" s="125" t="s">
        <v>20</v>
      </c>
      <c r="B16" s="134">
        <v>38</v>
      </c>
      <c r="C16" s="129">
        <v>1</v>
      </c>
      <c r="D16" s="129">
        <v>2</v>
      </c>
      <c r="E16" s="129">
        <v>2</v>
      </c>
      <c r="F16" s="129">
        <v>7</v>
      </c>
      <c r="G16" s="129">
        <v>15</v>
      </c>
      <c r="H16" s="129">
        <v>10</v>
      </c>
      <c r="I16" s="129">
        <v>1</v>
      </c>
    </row>
    <row r="17" spans="1:17" ht="24.75" customHeight="1" x14ac:dyDescent="0.2">
      <c r="A17" s="125" t="s">
        <v>21</v>
      </c>
      <c r="B17" s="127">
        <v>80</v>
      </c>
      <c r="C17" s="127">
        <v>0</v>
      </c>
      <c r="D17" s="127">
        <v>10</v>
      </c>
      <c r="E17" s="127">
        <v>1</v>
      </c>
      <c r="F17" s="127">
        <v>8</v>
      </c>
      <c r="G17" s="127">
        <v>37</v>
      </c>
      <c r="H17" s="127">
        <v>24</v>
      </c>
      <c r="I17" s="127">
        <v>0</v>
      </c>
    </row>
    <row r="18" spans="1:17" ht="24.75" customHeight="1" x14ac:dyDescent="0.2">
      <c r="A18" s="125" t="s">
        <v>22</v>
      </c>
      <c r="B18" s="127">
        <v>79</v>
      </c>
      <c r="C18" s="127">
        <v>3</v>
      </c>
      <c r="D18" s="127">
        <v>9</v>
      </c>
      <c r="E18" s="127">
        <v>11</v>
      </c>
      <c r="F18" s="127">
        <v>8</v>
      </c>
      <c r="G18" s="127">
        <v>30</v>
      </c>
      <c r="H18" s="127">
        <v>17</v>
      </c>
      <c r="I18" s="127">
        <v>1</v>
      </c>
    </row>
    <row r="19" spans="1:17" ht="24.75" customHeight="1" x14ac:dyDescent="0.2">
      <c r="A19" s="126" t="s">
        <v>23</v>
      </c>
      <c r="B19" s="129">
        <v>100</v>
      </c>
      <c r="C19" s="129">
        <v>4</v>
      </c>
      <c r="D19" s="129">
        <v>8</v>
      </c>
      <c r="E19" s="129">
        <v>9</v>
      </c>
      <c r="F19" s="129">
        <v>10</v>
      </c>
      <c r="G19" s="129">
        <v>29</v>
      </c>
      <c r="H19" s="129">
        <v>38</v>
      </c>
      <c r="I19" s="129">
        <v>2</v>
      </c>
    </row>
    <row r="20" spans="1:17" ht="34.5" customHeight="1" thickBot="1" x14ac:dyDescent="0.25">
      <c r="A20" s="198" t="s">
        <v>145</v>
      </c>
      <c r="B20" s="199">
        <f t="shared" ref="B20:I20" si="0">SUM(B5:B19)</f>
        <v>1555</v>
      </c>
      <c r="C20" s="199">
        <f t="shared" si="0"/>
        <v>88</v>
      </c>
      <c r="D20" s="199">
        <f t="shared" si="0"/>
        <v>126</v>
      </c>
      <c r="E20" s="199">
        <f t="shared" si="0"/>
        <v>170</v>
      </c>
      <c r="F20" s="199">
        <f t="shared" si="0"/>
        <v>327</v>
      </c>
      <c r="G20" s="199">
        <f t="shared" si="0"/>
        <v>373</v>
      </c>
      <c r="H20" s="199">
        <f t="shared" si="0"/>
        <v>440</v>
      </c>
      <c r="I20" s="199">
        <f t="shared" si="0"/>
        <v>31</v>
      </c>
    </row>
    <row r="21" spans="1:17" ht="24.75" customHeight="1" thickTop="1" x14ac:dyDescent="0.2">
      <c r="A21" s="126"/>
      <c r="B21" s="11"/>
    </row>
    <row r="22" spans="1:17" ht="24.75" customHeight="1" x14ac:dyDescent="0.2"/>
    <row r="23" spans="1:17" ht="24.75" customHeight="1" x14ac:dyDescent="0.2">
      <c r="A23" s="216" t="s">
        <v>185</v>
      </c>
      <c r="B23" s="216"/>
      <c r="C23" s="216"/>
      <c r="D23" s="216"/>
      <c r="E23" s="216"/>
      <c r="F23" s="216"/>
      <c r="G23" s="122"/>
      <c r="H23" s="122"/>
      <c r="I23" s="122">
        <v>62</v>
      </c>
      <c r="J23" s="122"/>
      <c r="K23" s="122"/>
      <c r="L23" s="122"/>
      <c r="M23" s="122"/>
      <c r="N23" s="122"/>
      <c r="O23" s="122"/>
      <c r="P23" s="122"/>
      <c r="Q23" s="122"/>
    </row>
  </sheetData>
  <mergeCells count="5">
    <mergeCell ref="A1:I1"/>
    <mergeCell ref="A3:A4"/>
    <mergeCell ref="B3:B4"/>
    <mergeCell ref="C3:I3"/>
    <mergeCell ref="A23:F2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26 فارغ (3)</vt:lpstr>
      <vt:lpstr>احتساب الطاقة</vt:lpstr>
      <vt:lpstr>74 و75 الجديد لللإحتساب الجديد</vt:lpstr>
      <vt:lpstr>'1'!Print_Area</vt:lpstr>
      <vt:lpstr>'10'!Print_Area</vt:lpstr>
      <vt:lpstr>'11'!Print_Area</vt:lpstr>
      <vt:lpstr>'12'!Print_Area</vt:lpstr>
      <vt:lpstr>'2'!Print_Area</vt:lpstr>
      <vt:lpstr>'26 فارغ (3)'!Print_Area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'احتساب الطاقة'!Print_Area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hp</cp:lastModifiedBy>
  <cp:lastPrinted>2024-11-11T05:07:50Z</cp:lastPrinted>
  <dcterms:created xsi:type="dcterms:W3CDTF">2012-02-17T06:40:12Z</dcterms:created>
  <dcterms:modified xsi:type="dcterms:W3CDTF">2024-11-11T05:09:04Z</dcterms:modified>
</cp:coreProperties>
</file>